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kadila.moraes\Downloads\"/>
    </mc:Choice>
  </mc:AlternateContent>
  <xr:revisionPtr revIDLastSave="0" documentId="8_{B8962680-9722-498F-9323-26B9319E47DA}" xr6:coauthVersionLast="47" xr6:coauthVersionMax="47" xr10:uidLastSave="{00000000-0000-0000-0000-000000000000}"/>
  <workbookProtection workbookAlgorithmName="SHA-512" workbookHashValue="JNEgYbsMUoBGWX7FyezBPkitR89f2sLr6A2IsN+uZKRs06vYlGMg2VgNeZAQAdrJtRQLb8beMtQYGb7/VhkwJg==" workbookSaltValue="ewFXnGWMHosIS38DT06FMw==" workbookSpinCount="100000" lockStructure="1"/>
  <bookViews>
    <workbookView xWindow="-120" yWindow="-120" windowWidth="13740" windowHeight="23520" tabRatio="0" xr2:uid="{00000000-000D-0000-FFFF-FFFF00000000}"/>
  </bookViews>
  <sheets>
    <sheet name="MENU" sheetId="59" r:id="rId1"/>
    <sheet name="Recursos" sheetId="1" r:id="rId2"/>
    <sheet name="Usos" sheetId="13" r:id="rId3"/>
    <sheet name="VA" sheetId="14" r:id="rId4"/>
    <sheet name="MgC" sheetId="16" r:id="rId5"/>
    <sheet name="MgT" sheetId="17" r:id="rId6"/>
    <sheet name="IPI" sheetId="18" r:id="rId7"/>
    <sheet name="ICMS" sheetId="19" r:id="rId8"/>
    <sheet name="OIIL" sheetId="24" r:id="rId9"/>
    <sheet name="IIMP" sheetId="21" r:id="rId10"/>
    <sheet name="IMP" sheetId="22" r:id="rId11"/>
    <sheet name="MIP_Br_2019" sheetId="32" r:id="rId12"/>
    <sheet name="MIP_MA" sheetId="60" r:id="rId13"/>
  </sheets>
  <definedNames>
    <definedName name="_xlnm.Print_Area" localSheetId="1">Recursos!$A$1:$G$132</definedName>
    <definedName name="_xlnm.Print_Area" localSheetId="3">VA!$B$1:$BJ$16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60" l="1"/>
  <c r="AS5" i="60"/>
  <c r="AS6" i="60"/>
  <c r="AS7" i="60"/>
  <c r="AS8" i="60"/>
  <c r="AS9" i="60"/>
  <c r="AS10" i="60"/>
  <c r="AS11" i="60"/>
  <c r="AS12" i="60"/>
  <c r="AS13" i="60"/>
  <c r="AS14" i="60"/>
  <c r="AS15" i="60"/>
  <c r="AS16" i="60"/>
  <c r="AS17" i="60"/>
  <c r="AS18" i="60"/>
  <c r="AS19" i="60"/>
  <c r="AS20" i="60"/>
  <c r="AS21" i="60"/>
  <c r="AS22" i="60"/>
  <c r="AS23" i="60"/>
  <c r="AS24" i="60"/>
  <c r="AS25" i="60"/>
  <c r="AS26" i="60"/>
  <c r="AS27" i="60"/>
  <c r="AS28" i="60"/>
  <c r="AS29" i="60"/>
  <c r="AS30" i="60"/>
  <c r="AS31" i="60"/>
  <c r="AS32" i="60"/>
  <c r="AS33" i="60"/>
  <c r="AS34" i="60"/>
  <c r="AS35" i="60"/>
  <c r="AS36" i="60"/>
  <c r="AS37" i="60"/>
  <c r="AS38" i="60"/>
  <c r="AS3" i="60"/>
  <c r="AS41" i="60"/>
  <c r="AS42" i="60"/>
  <c r="AS43" i="60"/>
  <c r="AS44" i="60"/>
  <c r="AS45" i="60"/>
  <c r="AS46" i="60"/>
  <c r="AS47" i="60"/>
  <c r="AS48" i="60"/>
  <c r="AS49" i="60"/>
  <c r="AS50" i="60"/>
  <c r="AS51" i="60"/>
  <c r="AS52" i="60"/>
  <c r="AS53" i="60"/>
  <c r="AS54" i="60"/>
  <c r="AS55" i="60"/>
  <c r="AS56" i="60"/>
  <c r="AS57" i="60"/>
  <c r="AS40" i="60"/>
  <c r="AA41" i="32" l="1"/>
  <c r="W60" i="60" l="1"/>
  <c r="W62" i="60" s="1"/>
  <c r="AF60" i="60"/>
  <c r="AC60" i="60"/>
  <c r="T60" i="60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AC70" i="60" l="1"/>
  <c r="AF70" i="60"/>
  <c r="AF62" i="60"/>
  <c r="T62" i="60"/>
  <c r="L60" i="60"/>
  <c r="L70" i="60" s="1"/>
  <c r="D60" i="60"/>
  <c r="D62" i="60" s="1"/>
  <c r="E60" i="60"/>
  <c r="E70" i="60" s="1"/>
  <c r="B60" i="60"/>
  <c r="B62" i="60" s="1"/>
  <c r="F60" i="60"/>
  <c r="F70" i="60" s="1"/>
  <c r="C60" i="60"/>
  <c r="C62" i="60" s="1"/>
  <c r="AE60" i="60"/>
  <c r="AE70" i="60" s="1"/>
  <c r="X60" i="60"/>
  <c r="X70" i="60" s="1"/>
  <c r="Q60" i="60"/>
  <c r="Q62" i="60" s="1"/>
  <c r="W70" i="60"/>
  <c r="T70" i="60"/>
  <c r="AC62" i="60"/>
  <c r="AB60" i="60"/>
  <c r="AB62" i="60" s="1"/>
  <c r="AK60" i="60"/>
  <c r="AK62" i="60" s="1"/>
  <c r="H60" i="60"/>
  <c r="H62" i="60" s="1"/>
  <c r="S60" i="60"/>
  <c r="S62" i="60" s="1"/>
  <c r="AD60" i="60"/>
  <c r="AD70" i="60" s="1"/>
  <c r="G60" i="60"/>
  <c r="G62" i="60" s="1"/>
  <c r="K60" i="60"/>
  <c r="K70" i="60" s="1"/>
  <c r="N60" i="60"/>
  <c r="N62" i="60" s="1"/>
  <c r="AI60" i="60"/>
  <c r="AI70" i="60" s="1"/>
  <c r="M60" i="60"/>
  <c r="M62" i="60" s="1"/>
  <c r="AJ60" i="60"/>
  <c r="AJ62" i="60" s="1"/>
  <c r="Z60" i="60"/>
  <c r="Z70" i="60" s="1"/>
  <c r="I60" i="60"/>
  <c r="I62" i="60" s="1"/>
  <c r="U60" i="60"/>
  <c r="U62" i="60" s="1"/>
  <c r="AG60" i="60"/>
  <c r="AG62" i="60" s="1"/>
  <c r="P60" i="60"/>
  <c r="P62" i="60" s="1"/>
  <c r="R60" i="60"/>
  <c r="R70" i="60" s="1"/>
  <c r="Y60" i="60"/>
  <c r="Y70" i="60" s="1"/>
  <c r="AA21" i="32"/>
  <c r="U54" i="32"/>
  <c r="U60" i="32"/>
  <c r="U61" i="32"/>
  <c r="U62" i="32"/>
  <c r="U67" i="32"/>
  <c r="U58" i="32"/>
  <c r="U53" i="32"/>
  <c r="U55" i="32"/>
  <c r="U57" i="32"/>
  <c r="U59" i="32"/>
  <c r="U63" i="32"/>
  <c r="U56" i="32"/>
  <c r="Q70" i="60" l="1"/>
  <c r="AI62" i="60"/>
  <c r="AB70" i="60"/>
  <c r="M70" i="60"/>
  <c r="H70" i="60"/>
  <c r="AJ70" i="60"/>
  <c r="G70" i="60"/>
  <c r="S70" i="60"/>
  <c r="R62" i="60"/>
  <c r="X62" i="60"/>
  <c r="E62" i="60"/>
  <c r="AD62" i="60"/>
  <c r="L62" i="60"/>
  <c r="Y62" i="60"/>
  <c r="AG70" i="60"/>
  <c r="C70" i="60"/>
  <c r="K62" i="60"/>
  <c r="AE62" i="60"/>
  <c r="U70" i="60"/>
  <c r="Z62" i="60"/>
  <c r="J60" i="60"/>
  <c r="J70" i="60" s="1"/>
  <c r="B70" i="60"/>
  <c r="F62" i="60"/>
  <c r="N70" i="60"/>
  <c r="D70" i="60"/>
  <c r="O60" i="60"/>
  <c r="O70" i="60" s="1"/>
  <c r="AK70" i="60"/>
  <c r="I70" i="60"/>
  <c r="AH60" i="60"/>
  <c r="AH70" i="60" s="1"/>
  <c r="V60" i="60"/>
  <c r="V62" i="60" s="1"/>
  <c r="AA60" i="60"/>
  <c r="AA70" i="60" s="1"/>
  <c r="P70" i="60"/>
  <c r="BS130" i="24"/>
  <c r="V70" i="60" l="1"/>
  <c r="J62" i="60"/>
  <c r="AA62" i="60"/>
  <c r="O62" i="60"/>
  <c r="AH62" i="60"/>
  <c r="BS130" i="22"/>
  <c r="BS130" i="21"/>
  <c r="BS130" i="19"/>
  <c r="BS130" i="18"/>
  <c r="BS130" i="17"/>
  <c r="BS130" i="16"/>
  <c r="BY131" i="13"/>
  <c r="BX131" i="13"/>
  <c r="BW131" i="13"/>
  <c r="BV131" i="13"/>
  <c r="BU131" i="13"/>
  <c r="BT131" i="13"/>
  <c r="BR131" i="13"/>
  <c r="BQ131" i="13"/>
  <c r="BQ2" i="14" s="1"/>
  <c r="BP131" i="13"/>
  <c r="BP2" i="14" s="1"/>
  <c r="S52" i="32" s="1"/>
  <c r="BO131" i="13"/>
  <c r="BN131" i="13"/>
  <c r="BM131" i="13"/>
  <c r="BM2" i="14" s="1"/>
  <c r="BL131" i="13"/>
  <c r="BK131" i="13"/>
  <c r="BK2" i="14" s="1"/>
  <c r="BJ131" i="13"/>
  <c r="BJ2" i="14" s="1"/>
  <c r="BI131" i="13"/>
  <c r="BI2" i="14" s="1"/>
  <c r="BH131" i="13"/>
  <c r="BG131" i="13"/>
  <c r="BG2" i="14" s="1"/>
  <c r="BF131" i="13"/>
  <c r="BE131" i="13"/>
  <c r="BE2" i="14" s="1"/>
  <c r="BD131" i="13"/>
  <c r="BD2" i="14" s="1"/>
  <c r="O52" i="32" s="1"/>
  <c r="BC131" i="13"/>
  <c r="BB131" i="13"/>
  <c r="BA131" i="13"/>
  <c r="BA2" i="14" s="1"/>
  <c r="AZ131" i="13"/>
  <c r="AY131" i="13"/>
  <c r="AY2" i="14" s="1"/>
  <c r="AX131" i="13"/>
  <c r="AX2" i="14" s="1"/>
  <c r="AW131" i="13"/>
  <c r="AW2" i="14" s="1"/>
  <c r="L52" i="32" s="1"/>
  <c r="AV131" i="13"/>
  <c r="AU131" i="13"/>
  <c r="AU2" i="14" s="1"/>
  <c r="AT131" i="13"/>
  <c r="AS131" i="13"/>
  <c r="AS2" i="14" s="1"/>
  <c r="AR131" i="13"/>
  <c r="AR2" i="14" s="1"/>
  <c r="AQ131" i="13"/>
  <c r="AP131" i="13"/>
  <c r="AO131" i="13"/>
  <c r="AO2" i="14" s="1"/>
  <c r="AN131" i="13"/>
  <c r="AM131" i="13"/>
  <c r="AM2" i="14" s="1"/>
  <c r="AL131" i="13"/>
  <c r="AL2" i="14" s="1"/>
  <c r="AK131" i="13"/>
  <c r="AK2" i="14" s="1"/>
  <c r="AJ131" i="13"/>
  <c r="AI131" i="13"/>
  <c r="AI2" i="14" s="1"/>
  <c r="AH131" i="13"/>
  <c r="AG131" i="13"/>
  <c r="AG2" i="14" s="1"/>
  <c r="AF131" i="13"/>
  <c r="AF2" i="14" s="1"/>
  <c r="AE131" i="13"/>
  <c r="AD131" i="13"/>
  <c r="AC131" i="13"/>
  <c r="AC2" i="14" s="1"/>
  <c r="AB131" i="13"/>
  <c r="AA131" i="13"/>
  <c r="AA2" i="14" s="1"/>
  <c r="Z131" i="13"/>
  <c r="Z2" i="14" s="1"/>
  <c r="Y131" i="13"/>
  <c r="Y2" i="14" s="1"/>
  <c r="X131" i="13"/>
  <c r="W131" i="13"/>
  <c r="W2" i="14" s="1"/>
  <c r="V131" i="13"/>
  <c r="U131" i="13"/>
  <c r="U2" i="14" s="1"/>
  <c r="T131" i="13"/>
  <c r="T2" i="14" s="1"/>
  <c r="S131" i="13"/>
  <c r="R131" i="13"/>
  <c r="Q131" i="13"/>
  <c r="Q2" i="14" s="1"/>
  <c r="P131" i="13"/>
  <c r="O131" i="13"/>
  <c r="O2" i="14" s="1"/>
  <c r="N131" i="13"/>
  <c r="N2" i="14" s="1"/>
  <c r="M131" i="13"/>
  <c r="M2" i="14" s="1"/>
  <c r="L131" i="13"/>
  <c r="K131" i="13"/>
  <c r="K2" i="14" s="1"/>
  <c r="J131" i="13"/>
  <c r="I131" i="13"/>
  <c r="I2" i="14" s="1"/>
  <c r="H131" i="13"/>
  <c r="H2" i="14" s="1"/>
  <c r="G131" i="13"/>
  <c r="F131" i="13"/>
  <c r="E131" i="13"/>
  <c r="E2" i="14" s="1"/>
  <c r="E52" i="32" s="1"/>
  <c r="D131" i="13"/>
  <c r="C131" i="13"/>
  <c r="BS3" i="14"/>
  <c r="BS4" i="14"/>
  <c r="BS5" i="14"/>
  <c r="BS6" i="14"/>
  <c r="BS7" i="14"/>
  <c r="BS8" i="14"/>
  <c r="BS9" i="14"/>
  <c r="BS10" i="14"/>
  <c r="BS11" i="14"/>
  <c r="BS12" i="14"/>
  <c r="BS13" i="14"/>
  <c r="BS14" i="14"/>
  <c r="BS15" i="14"/>
  <c r="BZ129" i="13"/>
  <c r="BZ128" i="13"/>
  <c r="BZ127" i="13"/>
  <c r="BZ126" i="13"/>
  <c r="BZ125" i="13"/>
  <c r="BZ124" i="13"/>
  <c r="BZ123" i="13"/>
  <c r="BZ122" i="13"/>
  <c r="BZ121" i="13"/>
  <c r="CA121" i="13" s="1"/>
  <c r="BZ120" i="13"/>
  <c r="BZ119" i="13"/>
  <c r="BZ118" i="13"/>
  <c r="BZ117" i="13"/>
  <c r="BZ116" i="13"/>
  <c r="BZ115" i="13"/>
  <c r="BZ114" i="13"/>
  <c r="BZ113" i="13"/>
  <c r="BZ112" i="13"/>
  <c r="BZ111" i="13"/>
  <c r="BZ110" i="13"/>
  <c r="BZ109" i="13"/>
  <c r="CA109" i="13" s="1"/>
  <c r="BZ108" i="13"/>
  <c r="BZ107" i="13"/>
  <c r="BZ106" i="13"/>
  <c r="BZ105" i="13"/>
  <c r="BZ104" i="13"/>
  <c r="BZ103" i="13"/>
  <c r="CA103" i="13" s="1"/>
  <c r="BZ102" i="13"/>
  <c r="BZ101" i="13"/>
  <c r="BZ100" i="13"/>
  <c r="BZ99" i="13"/>
  <c r="BZ98" i="13"/>
  <c r="BZ97" i="13"/>
  <c r="CA97" i="13" s="1"/>
  <c r="BZ96" i="13"/>
  <c r="BZ95" i="13"/>
  <c r="BZ94" i="13"/>
  <c r="BZ93" i="13"/>
  <c r="BZ92" i="13"/>
  <c r="BZ91" i="13"/>
  <c r="CA91" i="13" s="1"/>
  <c r="BZ90" i="13"/>
  <c r="BZ89" i="13"/>
  <c r="BZ88" i="13"/>
  <c r="BZ87" i="13"/>
  <c r="BZ86" i="13"/>
  <c r="BZ85" i="13"/>
  <c r="CA85" i="13" s="1"/>
  <c r="BZ84" i="13"/>
  <c r="BZ83" i="13"/>
  <c r="BZ82" i="13"/>
  <c r="BZ81" i="13"/>
  <c r="BZ80" i="13"/>
  <c r="BZ79" i="13"/>
  <c r="CA79" i="13" s="1"/>
  <c r="BZ78" i="13"/>
  <c r="BZ77" i="13"/>
  <c r="BZ76" i="13"/>
  <c r="BZ75" i="13"/>
  <c r="BZ74" i="13"/>
  <c r="BZ73" i="13"/>
  <c r="CA73" i="13" s="1"/>
  <c r="BZ72" i="13"/>
  <c r="BZ71" i="13"/>
  <c r="BZ70" i="13"/>
  <c r="BZ69" i="13"/>
  <c r="BZ68" i="13"/>
  <c r="BZ67" i="13"/>
  <c r="CA67" i="13" s="1"/>
  <c r="BZ66" i="13"/>
  <c r="BZ65" i="13"/>
  <c r="BZ64" i="13"/>
  <c r="BZ63" i="13"/>
  <c r="BZ62" i="13"/>
  <c r="BZ61" i="13"/>
  <c r="CA61" i="13" s="1"/>
  <c r="BZ60" i="13"/>
  <c r="BZ59" i="13"/>
  <c r="BZ58" i="13"/>
  <c r="BZ57" i="13"/>
  <c r="BZ56" i="13"/>
  <c r="BZ55" i="13"/>
  <c r="CA55" i="13" s="1"/>
  <c r="BZ54" i="13"/>
  <c r="BZ53" i="13"/>
  <c r="BZ52" i="13"/>
  <c r="BZ51" i="13"/>
  <c r="BZ50" i="13"/>
  <c r="BZ49" i="13"/>
  <c r="CA49" i="13" s="1"/>
  <c r="BZ48" i="13"/>
  <c r="BZ47" i="13"/>
  <c r="BZ46" i="13"/>
  <c r="BZ45" i="13"/>
  <c r="BZ44" i="13"/>
  <c r="BZ43" i="13"/>
  <c r="CA43" i="13" s="1"/>
  <c r="BZ42" i="13"/>
  <c r="BZ41" i="13"/>
  <c r="BZ40" i="13"/>
  <c r="BZ39" i="13"/>
  <c r="BZ38" i="13"/>
  <c r="BZ37" i="13"/>
  <c r="CA37" i="13" s="1"/>
  <c r="BZ36" i="13"/>
  <c r="BZ35" i="13"/>
  <c r="BZ34" i="13"/>
  <c r="BZ33" i="13"/>
  <c r="BZ32" i="13"/>
  <c r="BZ31" i="13"/>
  <c r="CA31" i="13" s="1"/>
  <c r="BZ30" i="13"/>
  <c r="BZ29" i="13"/>
  <c r="BZ28" i="13"/>
  <c r="BZ27" i="13"/>
  <c r="BZ26" i="13"/>
  <c r="BZ25" i="13"/>
  <c r="CA25" i="13" s="1"/>
  <c r="BZ24" i="13"/>
  <c r="BZ23" i="13"/>
  <c r="BZ22" i="13"/>
  <c r="BZ21" i="13"/>
  <c r="BZ20" i="13"/>
  <c r="BZ19" i="13"/>
  <c r="CA19" i="13" s="1"/>
  <c r="BZ18" i="13"/>
  <c r="BZ17" i="13"/>
  <c r="BZ16" i="13"/>
  <c r="BZ15" i="13"/>
  <c r="BZ14" i="13"/>
  <c r="BZ13" i="13"/>
  <c r="CA13" i="13" s="1"/>
  <c r="BZ12" i="13"/>
  <c r="BZ11" i="13"/>
  <c r="BZ10" i="13"/>
  <c r="BZ9" i="13"/>
  <c r="BZ8" i="13"/>
  <c r="BZ7" i="13"/>
  <c r="CA7" i="13" s="1"/>
  <c r="BZ6" i="13"/>
  <c r="BZ5" i="13"/>
  <c r="BZ4" i="13"/>
  <c r="BZ3" i="13"/>
  <c r="BZ2" i="13"/>
  <c r="BS2" i="13"/>
  <c r="BS3" i="13"/>
  <c r="BS4" i="13"/>
  <c r="BS5" i="13"/>
  <c r="BS6" i="13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CA30" i="13" s="1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CA54" i="13" s="1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CA66" i="13" s="1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CA84" i="13" s="1"/>
  <c r="BS85" i="13"/>
  <c r="BS86" i="13"/>
  <c r="BS87" i="13"/>
  <c r="BS88" i="13"/>
  <c r="BS89" i="13"/>
  <c r="BS90" i="13"/>
  <c r="CA90" i="13" s="1"/>
  <c r="BS91" i="13"/>
  <c r="BS92" i="13"/>
  <c r="BS93" i="13"/>
  <c r="BS94" i="13"/>
  <c r="BS95" i="13"/>
  <c r="BS96" i="13"/>
  <c r="BS97" i="13"/>
  <c r="BS98" i="13"/>
  <c r="BS99" i="13"/>
  <c r="BS100" i="13"/>
  <c r="BS101" i="13"/>
  <c r="BS102" i="13"/>
  <c r="CA102" i="13" s="1"/>
  <c r="BS103" i="13"/>
  <c r="BS104" i="13"/>
  <c r="BS105" i="13"/>
  <c r="BS106" i="13"/>
  <c r="BS107" i="13"/>
  <c r="BS108" i="13"/>
  <c r="CA108" i="13" s="1"/>
  <c r="BS109" i="13"/>
  <c r="BS110" i="13"/>
  <c r="BS111" i="13"/>
  <c r="BS112" i="13"/>
  <c r="BS113" i="13"/>
  <c r="BS114" i="13"/>
  <c r="CA114" i="13" s="1"/>
  <c r="BS115" i="13"/>
  <c r="BS116" i="13"/>
  <c r="BS117" i="13"/>
  <c r="BS118" i="13"/>
  <c r="BS119" i="13"/>
  <c r="BS120" i="13"/>
  <c r="BS121" i="13"/>
  <c r="BS122" i="13"/>
  <c r="BS123" i="13"/>
  <c r="BS124" i="13"/>
  <c r="BS125" i="13"/>
  <c r="BS126" i="13"/>
  <c r="CA126" i="13" s="1"/>
  <c r="BS127" i="13"/>
  <c r="BS128" i="13"/>
  <c r="BS129" i="13"/>
  <c r="BS130" i="13"/>
  <c r="C2" i="14"/>
  <c r="C52" i="32" s="1"/>
  <c r="D2" i="14"/>
  <c r="D52" i="32" s="1"/>
  <c r="F2" i="14"/>
  <c r="G2" i="14"/>
  <c r="J2" i="14"/>
  <c r="L2" i="14"/>
  <c r="P2" i="14"/>
  <c r="R2" i="14"/>
  <c r="S2" i="14"/>
  <c r="V2" i="14"/>
  <c r="X2" i="14"/>
  <c r="AB2" i="14"/>
  <c r="AD2" i="14"/>
  <c r="AE2" i="14"/>
  <c r="AH2" i="14"/>
  <c r="AJ2" i="14"/>
  <c r="AN2" i="14"/>
  <c r="H52" i="32" s="1"/>
  <c r="AP2" i="14"/>
  <c r="I52" i="32" s="1"/>
  <c r="AQ2" i="14"/>
  <c r="J52" i="32" s="1"/>
  <c r="AT2" i="14"/>
  <c r="AV2" i="14"/>
  <c r="AZ2" i="14"/>
  <c r="BB2" i="14"/>
  <c r="BC2" i="14"/>
  <c r="N52" i="32" s="1"/>
  <c r="BF2" i="14"/>
  <c r="BH2" i="14"/>
  <c r="BL2" i="14"/>
  <c r="BN2" i="14"/>
  <c r="BO2" i="14"/>
  <c r="BR2" i="14"/>
  <c r="T52" i="32" s="1"/>
  <c r="K121" i="1"/>
  <c r="K109" i="1"/>
  <c r="K97" i="1"/>
  <c r="K85" i="1"/>
  <c r="K73" i="1"/>
  <c r="K61" i="1"/>
  <c r="K49" i="1"/>
  <c r="K37" i="1"/>
  <c r="K25" i="1"/>
  <c r="K13" i="1"/>
  <c r="CC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CB129" i="1"/>
  <c r="K129" i="1" s="1"/>
  <c r="CB128" i="1"/>
  <c r="K128" i="1" s="1"/>
  <c r="CB127" i="1"/>
  <c r="K127" i="1" s="1"/>
  <c r="CB126" i="1"/>
  <c r="K126" i="1" s="1"/>
  <c r="CB125" i="1"/>
  <c r="K125" i="1" s="1"/>
  <c r="CB124" i="1"/>
  <c r="K124" i="1" s="1"/>
  <c r="CB123" i="1"/>
  <c r="K123" i="1" s="1"/>
  <c r="CB122" i="1"/>
  <c r="K122" i="1" s="1"/>
  <c r="CB121" i="1"/>
  <c r="CB120" i="1"/>
  <c r="K120" i="1" s="1"/>
  <c r="CB119" i="1"/>
  <c r="K119" i="1" s="1"/>
  <c r="CB118" i="1"/>
  <c r="K118" i="1" s="1"/>
  <c r="CB117" i="1"/>
  <c r="K117" i="1" s="1"/>
  <c r="CB116" i="1"/>
  <c r="K116" i="1" s="1"/>
  <c r="CB115" i="1"/>
  <c r="K115" i="1" s="1"/>
  <c r="CB114" i="1"/>
  <c r="K114" i="1" s="1"/>
  <c r="CB113" i="1"/>
  <c r="K113" i="1" s="1"/>
  <c r="CB112" i="1"/>
  <c r="K112" i="1" s="1"/>
  <c r="CB111" i="1"/>
  <c r="K111" i="1" s="1"/>
  <c r="CB110" i="1"/>
  <c r="K110" i="1" s="1"/>
  <c r="CB109" i="1"/>
  <c r="CB108" i="1"/>
  <c r="K108" i="1" s="1"/>
  <c r="CB107" i="1"/>
  <c r="K107" i="1" s="1"/>
  <c r="CB106" i="1"/>
  <c r="K106" i="1" s="1"/>
  <c r="CB105" i="1"/>
  <c r="K105" i="1" s="1"/>
  <c r="CB104" i="1"/>
  <c r="K104" i="1" s="1"/>
  <c r="CB103" i="1"/>
  <c r="K103" i="1" s="1"/>
  <c r="CB102" i="1"/>
  <c r="K102" i="1" s="1"/>
  <c r="CB101" i="1"/>
  <c r="K101" i="1" s="1"/>
  <c r="CB100" i="1"/>
  <c r="K100" i="1" s="1"/>
  <c r="CB99" i="1"/>
  <c r="K99" i="1" s="1"/>
  <c r="CB98" i="1"/>
  <c r="K98" i="1" s="1"/>
  <c r="CB97" i="1"/>
  <c r="CB96" i="1"/>
  <c r="K96" i="1" s="1"/>
  <c r="CB95" i="1"/>
  <c r="K95" i="1" s="1"/>
  <c r="CB94" i="1"/>
  <c r="K94" i="1" s="1"/>
  <c r="CB93" i="1"/>
  <c r="K93" i="1" s="1"/>
  <c r="CB92" i="1"/>
  <c r="K92" i="1" s="1"/>
  <c r="CB91" i="1"/>
  <c r="K91" i="1" s="1"/>
  <c r="CB90" i="1"/>
  <c r="K90" i="1" s="1"/>
  <c r="CB89" i="1"/>
  <c r="K89" i="1" s="1"/>
  <c r="CB88" i="1"/>
  <c r="K88" i="1" s="1"/>
  <c r="CB87" i="1"/>
  <c r="K87" i="1" s="1"/>
  <c r="CB86" i="1"/>
  <c r="K86" i="1" s="1"/>
  <c r="CB85" i="1"/>
  <c r="CB84" i="1"/>
  <c r="K84" i="1" s="1"/>
  <c r="CB83" i="1"/>
  <c r="K83" i="1" s="1"/>
  <c r="CB82" i="1"/>
  <c r="K82" i="1" s="1"/>
  <c r="CB81" i="1"/>
  <c r="K81" i="1" s="1"/>
  <c r="CB80" i="1"/>
  <c r="K80" i="1" s="1"/>
  <c r="CB79" i="1"/>
  <c r="K79" i="1" s="1"/>
  <c r="CB78" i="1"/>
  <c r="K78" i="1" s="1"/>
  <c r="CB77" i="1"/>
  <c r="K77" i="1" s="1"/>
  <c r="CB76" i="1"/>
  <c r="K76" i="1" s="1"/>
  <c r="CB75" i="1"/>
  <c r="K75" i="1" s="1"/>
  <c r="CB74" i="1"/>
  <c r="K74" i="1" s="1"/>
  <c r="CB73" i="1"/>
  <c r="CB72" i="1"/>
  <c r="K72" i="1" s="1"/>
  <c r="CB71" i="1"/>
  <c r="K71" i="1" s="1"/>
  <c r="CB70" i="1"/>
  <c r="K70" i="1" s="1"/>
  <c r="CB69" i="1"/>
  <c r="K69" i="1" s="1"/>
  <c r="CB68" i="1"/>
  <c r="K68" i="1" s="1"/>
  <c r="CB67" i="1"/>
  <c r="K67" i="1" s="1"/>
  <c r="CB66" i="1"/>
  <c r="K66" i="1" s="1"/>
  <c r="CB65" i="1"/>
  <c r="K65" i="1" s="1"/>
  <c r="CB64" i="1"/>
  <c r="K64" i="1" s="1"/>
  <c r="CB63" i="1"/>
  <c r="K63" i="1" s="1"/>
  <c r="CB62" i="1"/>
  <c r="K62" i="1" s="1"/>
  <c r="CB61" i="1"/>
  <c r="CB60" i="1"/>
  <c r="K60" i="1" s="1"/>
  <c r="CB59" i="1"/>
  <c r="K59" i="1" s="1"/>
  <c r="CB58" i="1"/>
  <c r="K58" i="1" s="1"/>
  <c r="CB57" i="1"/>
  <c r="K57" i="1" s="1"/>
  <c r="CB56" i="1"/>
  <c r="K56" i="1" s="1"/>
  <c r="CB55" i="1"/>
  <c r="K55" i="1" s="1"/>
  <c r="CB54" i="1"/>
  <c r="K54" i="1" s="1"/>
  <c r="CB53" i="1"/>
  <c r="K53" i="1" s="1"/>
  <c r="CB52" i="1"/>
  <c r="K52" i="1" s="1"/>
  <c r="CB51" i="1"/>
  <c r="K51" i="1" s="1"/>
  <c r="CB50" i="1"/>
  <c r="K50" i="1" s="1"/>
  <c r="CB49" i="1"/>
  <c r="CB48" i="1"/>
  <c r="K48" i="1" s="1"/>
  <c r="C48" i="1" s="1"/>
  <c r="CB47" i="1"/>
  <c r="K47" i="1" s="1"/>
  <c r="CB46" i="1"/>
  <c r="K46" i="1" s="1"/>
  <c r="CB45" i="1"/>
  <c r="K45" i="1" s="1"/>
  <c r="CB44" i="1"/>
  <c r="K44" i="1" s="1"/>
  <c r="CB43" i="1"/>
  <c r="K43" i="1" s="1"/>
  <c r="CB42" i="1"/>
  <c r="K42" i="1" s="1"/>
  <c r="CB41" i="1"/>
  <c r="K41" i="1" s="1"/>
  <c r="CB40" i="1"/>
  <c r="K40" i="1" s="1"/>
  <c r="CB39" i="1"/>
  <c r="K39" i="1" s="1"/>
  <c r="CB38" i="1"/>
  <c r="K38" i="1" s="1"/>
  <c r="CB37" i="1"/>
  <c r="CB36" i="1"/>
  <c r="K36" i="1" s="1"/>
  <c r="CB35" i="1"/>
  <c r="K35" i="1" s="1"/>
  <c r="CB34" i="1"/>
  <c r="K34" i="1" s="1"/>
  <c r="CB33" i="1"/>
  <c r="K33" i="1" s="1"/>
  <c r="CB32" i="1"/>
  <c r="K32" i="1" s="1"/>
  <c r="CB31" i="1"/>
  <c r="K31" i="1" s="1"/>
  <c r="CB30" i="1"/>
  <c r="K30" i="1" s="1"/>
  <c r="CB29" i="1"/>
  <c r="K29" i="1" s="1"/>
  <c r="CB28" i="1"/>
  <c r="K28" i="1" s="1"/>
  <c r="CB27" i="1"/>
  <c r="K27" i="1" s="1"/>
  <c r="CB26" i="1"/>
  <c r="K26" i="1" s="1"/>
  <c r="CB25" i="1"/>
  <c r="CB24" i="1"/>
  <c r="K24" i="1" s="1"/>
  <c r="C24" i="1" s="1"/>
  <c r="CB23" i="1"/>
  <c r="K23" i="1" s="1"/>
  <c r="CB22" i="1"/>
  <c r="K22" i="1" s="1"/>
  <c r="CB21" i="1"/>
  <c r="K21" i="1" s="1"/>
  <c r="CB20" i="1"/>
  <c r="K20" i="1" s="1"/>
  <c r="CB19" i="1"/>
  <c r="K19" i="1" s="1"/>
  <c r="CB18" i="1"/>
  <c r="K18" i="1" s="1"/>
  <c r="CB17" i="1"/>
  <c r="K17" i="1" s="1"/>
  <c r="CB16" i="1"/>
  <c r="K16" i="1" s="1"/>
  <c r="CB15" i="1"/>
  <c r="K15" i="1" s="1"/>
  <c r="CB14" i="1"/>
  <c r="K14" i="1" s="1"/>
  <c r="CB13" i="1"/>
  <c r="CB12" i="1"/>
  <c r="K12" i="1" s="1"/>
  <c r="CB11" i="1"/>
  <c r="K11" i="1" s="1"/>
  <c r="CB10" i="1"/>
  <c r="K10" i="1" s="1"/>
  <c r="CB9" i="1"/>
  <c r="K9" i="1" s="1"/>
  <c r="CB8" i="1"/>
  <c r="K8" i="1" s="1"/>
  <c r="CB7" i="1"/>
  <c r="K7" i="1" s="1"/>
  <c r="CB6" i="1"/>
  <c r="K6" i="1" s="1"/>
  <c r="CB5" i="1"/>
  <c r="K5" i="1" s="1"/>
  <c r="CB4" i="1"/>
  <c r="K4" i="1" s="1"/>
  <c r="K131" i="1" s="1"/>
  <c r="CB3" i="1"/>
  <c r="K3" i="1" s="1"/>
  <c r="CB2" i="1"/>
  <c r="K2" i="1" s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2" i="1"/>
  <c r="J111" i="1"/>
  <c r="J110" i="1"/>
  <c r="J109" i="1"/>
  <c r="J108" i="1"/>
  <c r="J107" i="1"/>
  <c r="J106" i="1"/>
  <c r="J105" i="1"/>
  <c r="J103" i="1"/>
  <c r="J102" i="1"/>
  <c r="J101" i="1"/>
  <c r="J100" i="1"/>
  <c r="J99" i="1"/>
  <c r="J98" i="1"/>
  <c r="J97" i="1"/>
  <c r="J96" i="1"/>
  <c r="C96" i="1" s="1"/>
  <c r="J95" i="1"/>
  <c r="J93" i="1"/>
  <c r="J92" i="1"/>
  <c r="J91" i="1"/>
  <c r="J90" i="1"/>
  <c r="J89" i="1"/>
  <c r="J88" i="1"/>
  <c r="J87" i="1"/>
  <c r="J86" i="1"/>
  <c r="J85" i="1"/>
  <c r="J84" i="1"/>
  <c r="J83" i="1"/>
  <c r="C83" i="1" s="1"/>
  <c r="J82" i="1"/>
  <c r="J80" i="1"/>
  <c r="J79" i="1"/>
  <c r="J78" i="1"/>
  <c r="J77" i="1"/>
  <c r="J76" i="1"/>
  <c r="J75" i="1"/>
  <c r="J74" i="1"/>
  <c r="J72" i="1"/>
  <c r="J71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F131" i="1"/>
  <c r="J15" i="1"/>
  <c r="J14" i="1"/>
  <c r="J13" i="1"/>
  <c r="J12" i="1"/>
  <c r="J11" i="1"/>
  <c r="J10" i="1"/>
  <c r="J9" i="1"/>
  <c r="J8" i="1"/>
  <c r="J7" i="1"/>
  <c r="I131" i="1"/>
  <c r="J5" i="1"/>
  <c r="J4" i="1"/>
  <c r="J3" i="1"/>
  <c r="J2" i="1"/>
  <c r="J54" i="1"/>
  <c r="J73" i="1"/>
  <c r="J81" i="1"/>
  <c r="J30" i="1"/>
  <c r="J113" i="1"/>
  <c r="J41" i="1"/>
  <c r="J69" i="1"/>
  <c r="J68" i="1"/>
  <c r="J94" i="1"/>
  <c r="J70" i="1"/>
  <c r="J6" i="1"/>
  <c r="J104" i="1"/>
  <c r="J16" i="1"/>
  <c r="E131" i="1"/>
  <c r="D131" i="1"/>
  <c r="G131" i="1"/>
  <c r="H131" i="1"/>
  <c r="CB131" i="1" l="1"/>
  <c r="C100" i="1"/>
  <c r="C34" i="1"/>
  <c r="C42" i="1"/>
  <c r="C113" i="1"/>
  <c r="C89" i="1"/>
  <c r="C78" i="1"/>
  <c r="C102" i="1"/>
  <c r="C105" i="1"/>
  <c r="C118" i="1"/>
  <c r="M52" i="32"/>
  <c r="Q52" i="32"/>
  <c r="C92" i="1"/>
  <c r="G52" i="32"/>
  <c r="C6" i="1"/>
  <c r="C64" i="1"/>
  <c r="C80" i="1"/>
  <c r="C93" i="1"/>
  <c r="C120" i="1"/>
  <c r="R52" i="32"/>
  <c r="C108" i="1"/>
  <c r="F52" i="32"/>
  <c r="C27" i="1"/>
  <c r="C109" i="1"/>
  <c r="CA72" i="13"/>
  <c r="CA36" i="13"/>
  <c r="CA3" i="13"/>
  <c r="C68" i="1"/>
  <c r="C55" i="1"/>
  <c r="C98" i="1"/>
  <c r="C111" i="1"/>
  <c r="K52" i="32"/>
  <c r="P52" i="32"/>
  <c r="U52" i="32" s="1"/>
  <c r="C57" i="1"/>
  <c r="C86" i="1"/>
  <c r="C99" i="1"/>
  <c r="C112" i="1"/>
  <c r="C125" i="1"/>
  <c r="C8" i="1"/>
  <c r="C20" i="1"/>
  <c r="C74" i="1"/>
  <c r="C114" i="1"/>
  <c r="CA115" i="13"/>
  <c r="CA127" i="13"/>
  <c r="BT131" i="21"/>
  <c r="V47" i="32" s="1"/>
  <c r="BT131" i="22"/>
  <c r="CA2" i="13"/>
  <c r="CA8" i="13"/>
  <c r="CA14" i="13"/>
  <c r="CA20" i="13"/>
  <c r="CA26" i="13"/>
  <c r="CA32" i="13"/>
  <c r="CA38" i="13"/>
  <c r="CA44" i="13"/>
  <c r="CA50" i="13"/>
  <c r="CA56" i="13"/>
  <c r="CA62" i="13"/>
  <c r="CA68" i="13"/>
  <c r="CA74" i="13"/>
  <c r="CA80" i="13"/>
  <c r="CA86" i="13"/>
  <c r="CA92" i="13"/>
  <c r="CA98" i="13"/>
  <c r="CA104" i="13"/>
  <c r="CA110" i="13"/>
  <c r="CA116" i="13"/>
  <c r="CA122" i="13"/>
  <c r="CA128" i="13"/>
  <c r="BS131" i="13"/>
  <c r="CA9" i="13"/>
  <c r="CA15" i="13"/>
  <c r="CA21" i="13"/>
  <c r="CA27" i="13"/>
  <c r="CA33" i="13"/>
  <c r="CA39" i="13"/>
  <c r="CA45" i="13"/>
  <c r="CA51" i="13"/>
  <c r="CA57" i="13"/>
  <c r="CA63" i="13"/>
  <c r="CA69" i="13"/>
  <c r="CA75" i="13"/>
  <c r="CA81" i="13"/>
  <c r="CA87" i="13"/>
  <c r="CA93" i="13"/>
  <c r="CA99" i="13"/>
  <c r="CA105" i="13"/>
  <c r="CA111" i="13"/>
  <c r="CA117" i="13"/>
  <c r="CA123" i="13"/>
  <c r="CA129" i="13"/>
  <c r="CA4" i="13"/>
  <c r="CA10" i="13"/>
  <c r="CA16" i="13"/>
  <c r="CA22" i="13"/>
  <c r="CA28" i="13"/>
  <c r="CA34" i="13"/>
  <c r="CA40" i="13"/>
  <c r="CA46" i="13"/>
  <c r="CA52" i="13"/>
  <c r="CA58" i="13"/>
  <c r="CA64" i="13"/>
  <c r="CA70" i="13"/>
  <c r="CA76" i="13"/>
  <c r="CA82" i="13"/>
  <c r="CA88" i="13"/>
  <c r="CA94" i="13"/>
  <c r="CA100" i="13"/>
  <c r="CA106" i="13"/>
  <c r="CA112" i="13"/>
  <c r="CA118" i="13"/>
  <c r="CA124" i="13"/>
  <c r="CA5" i="13"/>
  <c r="CA11" i="13"/>
  <c r="CA17" i="13"/>
  <c r="CA23" i="13"/>
  <c r="CA29" i="13"/>
  <c r="CA35" i="13"/>
  <c r="CA41" i="13"/>
  <c r="CA47" i="13"/>
  <c r="CA53" i="13"/>
  <c r="CA59" i="13"/>
  <c r="CA65" i="13"/>
  <c r="CA71" i="13"/>
  <c r="CA77" i="13"/>
  <c r="CA83" i="13"/>
  <c r="CA89" i="13"/>
  <c r="CA95" i="13"/>
  <c r="CA101" i="13"/>
  <c r="CA107" i="13"/>
  <c r="CA113" i="13"/>
  <c r="CA119" i="13"/>
  <c r="CA125" i="13"/>
  <c r="CA18" i="13"/>
  <c r="CA48" i="13"/>
  <c r="CA60" i="13"/>
  <c r="CA78" i="13"/>
  <c r="CA96" i="13"/>
  <c r="CA120" i="13"/>
  <c r="CA24" i="13"/>
  <c r="CA42" i="13"/>
  <c r="CA6" i="13"/>
  <c r="BZ131" i="13"/>
  <c r="CA12" i="13"/>
  <c r="BS2" i="14"/>
  <c r="C4" i="1"/>
  <c r="C77" i="1"/>
  <c r="C37" i="1"/>
  <c r="C44" i="1"/>
  <c r="C115" i="1"/>
  <c r="C121" i="1"/>
  <c r="C58" i="1"/>
  <c r="C30" i="1"/>
  <c r="C65" i="1"/>
  <c r="C104" i="1"/>
  <c r="C18" i="1"/>
  <c r="C71" i="1"/>
  <c r="C54" i="1"/>
  <c r="C13" i="1"/>
  <c r="C31" i="1"/>
  <c r="C43" i="1"/>
  <c r="C62" i="1"/>
  <c r="C116" i="1"/>
  <c r="C128" i="1"/>
  <c r="C103" i="1"/>
  <c r="C3" i="1"/>
  <c r="C15" i="1"/>
  <c r="C75" i="1"/>
  <c r="C87" i="1"/>
  <c r="C47" i="1"/>
  <c r="C60" i="1"/>
  <c r="C66" i="1"/>
  <c r="C88" i="1"/>
  <c r="C95" i="1"/>
  <c r="C94" i="1"/>
  <c r="C7" i="1"/>
  <c r="C29" i="1"/>
  <c r="C59" i="1"/>
  <c r="C17" i="1"/>
  <c r="C40" i="1"/>
  <c r="C51" i="1"/>
  <c r="C76" i="1"/>
  <c r="C79" i="1"/>
  <c r="C23" i="1"/>
  <c r="C16" i="1"/>
  <c r="C14" i="1"/>
  <c r="C84" i="1"/>
  <c r="C107" i="1"/>
  <c r="C119" i="1"/>
  <c r="C12" i="1"/>
  <c r="C39" i="1"/>
  <c r="C63" i="1"/>
  <c r="C110" i="1"/>
  <c r="C36" i="1"/>
  <c r="C56" i="1"/>
  <c r="C91" i="1"/>
  <c r="C97" i="1"/>
  <c r="C81" i="1"/>
  <c r="C32" i="1"/>
  <c r="C50" i="1"/>
  <c r="C126" i="1"/>
  <c r="C2" i="1"/>
  <c r="C33" i="1"/>
  <c r="C124" i="1"/>
  <c r="C129" i="1"/>
  <c r="C9" i="1"/>
  <c r="C61" i="1"/>
  <c r="C10" i="1"/>
  <c r="C26" i="1"/>
  <c r="C46" i="1"/>
  <c r="C85" i="1"/>
  <c r="C28" i="1"/>
  <c r="C35" i="1"/>
  <c r="C38" i="1"/>
  <c r="C52" i="1"/>
  <c r="C90" i="1"/>
  <c r="C70" i="1"/>
  <c r="C41" i="1"/>
  <c r="C73" i="1"/>
  <c r="C5" i="1"/>
  <c r="C11" i="1"/>
  <c r="C22" i="1"/>
  <c r="C67" i="1"/>
  <c r="C106" i="1"/>
  <c r="C117" i="1"/>
  <c r="C127" i="1"/>
  <c r="C82" i="1"/>
  <c r="C101" i="1"/>
  <c r="C123" i="1"/>
  <c r="C19" i="1"/>
  <c r="C21" i="1"/>
  <c r="C25" i="1"/>
  <c r="C45" i="1"/>
  <c r="C49" i="1"/>
  <c r="C53" i="1"/>
  <c r="C69" i="1"/>
  <c r="C72" i="1"/>
  <c r="C122" i="1"/>
  <c r="J131" i="1"/>
  <c r="BZ37" i="19" l="1"/>
  <c r="BZ91" i="19"/>
  <c r="BZ67" i="19"/>
  <c r="BZ43" i="17"/>
  <c r="BZ19" i="18"/>
  <c r="BZ84" i="17"/>
  <c r="BZ84" i="18"/>
  <c r="BZ90" i="17"/>
  <c r="BZ90" i="18"/>
  <c r="BZ103" i="19"/>
  <c r="BZ97" i="19"/>
  <c r="BZ73" i="17"/>
  <c r="BZ49" i="17"/>
  <c r="BZ55" i="18"/>
  <c r="BZ31" i="18"/>
  <c r="BS67" i="19"/>
  <c r="CA131" i="13"/>
  <c r="C131" i="1"/>
  <c r="BZ7" i="21" l="1"/>
  <c r="BZ79" i="24"/>
  <c r="BZ79" i="21"/>
  <c r="BZ126" i="22"/>
  <c r="BZ103" i="24"/>
  <c r="BZ37" i="24"/>
  <c r="BZ114" i="21"/>
  <c r="BZ102" i="24"/>
  <c r="BZ79" i="22"/>
  <c r="BS30" i="21"/>
  <c r="BZ114" i="22"/>
  <c r="BZ37" i="21"/>
  <c r="BZ19" i="22"/>
  <c r="BZ49" i="22"/>
  <c r="BZ97" i="21"/>
  <c r="BZ108" i="21"/>
  <c r="BZ91" i="22"/>
  <c r="BZ109" i="22"/>
  <c r="BZ85" i="21"/>
  <c r="BS121" i="18"/>
  <c r="BS121" i="19"/>
  <c r="BS121" i="24"/>
  <c r="BS121" i="17"/>
  <c r="BS55" i="16"/>
  <c r="BS85" i="22"/>
  <c r="BS103" i="16"/>
  <c r="BS102" i="19"/>
  <c r="BS121" i="16"/>
  <c r="BS37" i="24"/>
  <c r="BS13" i="21"/>
  <c r="BS55" i="17"/>
  <c r="BZ49" i="18"/>
  <c r="BZ67" i="21"/>
  <c r="BZ66" i="21"/>
  <c r="BZ109" i="17"/>
  <c r="BS61" i="24"/>
  <c r="BZ19" i="19"/>
  <c r="BZ67" i="24"/>
  <c r="BZ54" i="18"/>
  <c r="BS97" i="19"/>
  <c r="CA97" i="19" s="1"/>
  <c r="BS114" i="21"/>
  <c r="CA114" i="21" s="1"/>
  <c r="BS13" i="16"/>
  <c r="BZ31" i="19"/>
  <c r="BS103" i="18"/>
  <c r="BZ31" i="21"/>
  <c r="BS90" i="16"/>
  <c r="BS126" i="18"/>
  <c r="BS54" i="18"/>
  <c r="BZ31" i="24"/>
  <c r="BS13" i="22"/>
  <c r="BZ97" i="22"/>
  <c r="BS55" i="18"/>
  <c r="BS90" i="17"/>
  <c r="CA90" i="17" s="1"/>
  <c r="BS114" i="17"/>
  <c r="BZ49" i="19"/>
  <c r="BZ30" i="22"/>
  <c r="BS31" i="17"/>
  <c r="BS79" i="21"/>
  <c r="CA79" i="21" s="1"/>
  <c r="BS103" i="21"/>
  <c r="BZ90" i="19"/>
  <c r="BS84" i="21"/>
  <c r="BZ67" i="22"/>
  <c r="BZ66" i="22"/>
  <c r="BZ109" i="18"/>
  <c r="BZ84" i="19"/>
  <c r="BZ19" i="24"/>
  <c r="BZ91" i="16"/>
  <c r="BZ126" i="16"/>
  <c r="BZ85" i="22"/>
  <c r="BZ54" i="19"/>
  <c r="BZ61" i="16"/>
  <c r="BS97" i="24"/>
  <c r="BS43" i="21"/>
  <c r="BS114" i="22"/>
  <c r="BZ121" i="16"/>
  <c r="BS13" i="17"/>
  <c r="BS30" i="19"/>
  <c r="BS108" i="21"/>
  <c r="BZ30" i="21"/>
  <c r="BZ49" i="21"/>
  <c r="BS103" i="19"/>
  <c r="CA103" i="19" s="1"/>
  <c r="BZ31" i="22"/>
  <c r="BS126" i="19"/>
  <c r="BS54" i="19"/>
  <c r="BS108" i="16"/>
  <c r="BZ55" i="16"/>
  <c r="CA55" i="16" s="1"/>
  <c r="BS55" i="19"/>
  <c r="BS90" i="18"/>
  <c r="BZ49" i="24"/>
  <c r="BS31" i="18"/>
  <c r="CA31" i="18" s="1"/>
  <c r="BS91" i="16"/>
  <c r="BS79" i="22"/>
  <c r="BS103" i="22"/>
  <c r="BS19" i="16"/>
  <c r="BZ90" i="24"/>
  <c r="BZ19" i="21"/>
  <c r="BZ102" i="21"/>
  <c r="BZ109" i="19"/>
  <c r="BZ84" i="24"/>
  <c r="BZ91" i="17"/>
  <c r="BS66" i="22"/>
  <c r="BZ126" i="17"/>
  <c r="BZ54" i="24"/>
  <c r="BZ61" i="17"/>
  <c r="BS43" i="22"/>
  <c r="BZ114" i="16"/>
  <c r="BZ121" i="17"/>
  <c r="CA121" i="17" s="1"/>
  <c r="BS73" i="22"/>
  <c r="BS67" i="24"/>
  <c r="BS114" i="16"/>
  <c r="BZ97" i="24"/>
  <c r="BS102" i="24"/>
  <c r="CA102" i="24" s="1"/>
  <c r="BS31" i="16"/>
  <c r="BS103" i="24"/>
  <c r="BS79" i="16"/>
  <c r="BS54" i="24"/>
  <c r="BS108" i="17"/>
  <c r="BZ55" i="17"/>
  <c r="CA55" i="17" s="1"/>
  <c r="BZ126" i="21"/>
  <c r="BS55" i="24"/>
  <c r="BS90" i="19"/>
  <c r="CA90" i="19" s="1"/>
  <c r="BZ73" i="16"/>
  <c r="BS31" i="19"/>
  <c r="BS91" i="17"/>
  <c r="BS19" i="17"/>
  <c r="BS7" i="16"/>
  <c r="BZ102" i="22"/>
  <c r="BZ109" i="24"/>
  <c r="BZ43" i="16"/>
  <c r="BZ91" i="18"/>
  <c r="BZ126" i="18"/>
  <c r="CA126" i="18" s="1"/>
  <c r="BZ13" i="16"/>
  <c r="CA13" i="16" s="1"/>
  <c r="BZ61" i="18"/>
  <c r="BZ66" i="16"/>
  <c r="BZ114" i="18"/>
  <c r="BZ121" i="18"/>
  <c r="CA121" i="18" s="1"/>
  <c r="BS13" i="18"/>
  <c r="BZ55" i="21"/>
  <c r="BS84" i="22"/>
  <c r="BZ30" i="24"/>
  <c r="BS90" i="24"/>
  <c r="CA90" i="24" s="1"/>
  <c r="BS49" i="21"/>
  <c r="BS7" i="17"/>
  <c r="BZ126" i="19"/>
  <c r="CA126" i="19" s="1"/>
  <c r="BS49" i="16"/>
  <c r="BZ13" i="17"/>
  <c r="CA13" i="17" s="1"/>
  <c r="BZ61" i="19"/>
  <c r="BZ66" i="18"/>
  <c r="BS25" i="16"/>
  <c r="BZ103" i="21"/>
  <c r="BZ114" i="17"/>
  <c r="CA114" i="17" s="1"/>
  <c r="BS30" i="18"/>
  <c r="BZ121" i="19"/>
  <c r="CA121" i="19" s="1"/>
  <c r="BS13" i="19"/>
  <c r="BZ55" i="22"/>
  <c r="BS61" i="19"/>
  <c r="BS61" i="22"/>
  <c r="BS79" i="18"/>
  <c r="BS54" i="16"/>
  <c r="BZ7" i="17"/>
  <c r="CA7" i="17" s="1"/>
  <c r="BZ55" i="19"/>
  <c r="BZ73" i="21"/>
  <c r="BZ25" i="16"/>
  <c r="CA25" i="16" s="1"/>
  <c r="BZ73" i="18"/>
  <c r="BZ37" i="22"/>
  <c r="BS91" i="19"/>
  <c r="CA91" i="19" s="1"/>
  <c r="BS90" i="22"/>
  <c r="BZ108" i="22"/>
  <c r="BS19" i="19"/>
  <c r="BS49" i="22"/>
  <c r="BS7" i="18"/>
  <c r="BS73" i="16"/>
  <c r="BZ13" i="21"/>
  <c r="BZ108" i="16"/>
  <c r="CA108" i="16" s="1"/>
  <c r="BZ43" i="18"/>
  <c r="BZ91" i="24"/>
  <c r="BZ126" i="24"/>
  <c r="BZ13" i="18"/>
  <c r="CA13" i="18" s="1"/>
  <c r="BZ61" i="24"/>
  <c r="BZ66" i="17"/>
  <c r="BZ103" i="22"/>
  <c r="BZ114" i="19"/>
  <c r="BZ121" i="24"/>
  <c r="BS13" i="24"/>
  <c r="BZ109" i="16"/>
  <c r="BS79" i="17"/>
  <c r="BS31" i="24"/>
  <c r="BS126" i="16"/>
  <c r="BS79" i="19"/>
  <c r="BS19" i="21"/>
  <c r="BS54" i="17"/>
  <c r="BS109" i="16"/>
  <c r="BZ7" i="18"/>
  <c r="CA7" i="18" s="1"/>
  <c r="BZ55" i="24"/>
  <c r="BZ73" i="22"/>
  <c r="BS109" i="21"/>
  <c r="BZ25" i="17"/>
  <c r="BZ73" i="19"/>
  <c r="BS43" i="16"/>
  <c r="BZ43" i="21"/>
  <c r="BZ90" i="21"/>
  <c r="BS114" i="18"/>
  <c r="BZ84" i="21"/>
  <c r="BS91" i="24"/>
  <c r="BS19" i="24"/>
  <c r="BS66" i="18"/>
  <c r="BS84" i="16"/>
  <c r="BS7" i="19"/>
  <c r="BS73" i="17"/>
  <c r="CA73" i="17" s="1"/>
  <c r="BZ54" i="21"/>
  <c r="BZ13" i="22"/>
  <c r="BZ108" i="18"/>
  <c r="BZ43" i="19"/>
  <c r="BS49" i="17"/>
  <c r="CA49" i="17" s="1"/>
  <c r="BZ13" i="19"/>
  <c r="CA13" i="19" s="1"/>
  <c r="BZ85" i="16"/>
  <c r="BS37" i="16"/>
  <c r="BZ66" i="19"/>
  <c r="BS25" i="17"/>
  <c r="BZ114" i="24"/>
  <c r="BS30" i="24"/>
  <c r="BZ25" i="21"/>
  <c r="BZ54" i="17"/>
  <c r="CA54" i="17" s="1"/>
  <c r="BS85" i="24"/>
  <c r="BZ7" i="16"/>
  <c r="CA7" i="16" s="1"/>
  <c r="BS91" i="18"/>
  <c r="BS19" i="18"/>
  <c r="CA19" i="18" s="1"/>
  <c r="BS126" i="17"/>
  <c r="BS79" i="24"/>
  <c r="CA79" i="24" s="1"/>
  <c r="BS19" i="22"/>
  <c r="CA19" i="22" s="1"/>
  <c r="BZ102" i="16"/>
  <c r="BS121" i="21"/>
  <c r="BS109" i="17"/>
  <c r="BZ7" i="19"/>
  <c r="CA7" i="19" s="1"/>
  <c r="BZ79" i="16"/>
  <c r="CA79" i="16" s="1"/>
  <c r="BS109" i="22"/>
  <c r="CA109" i="22" s="1"/>
  <c r="BZ25" i="18"/>
  <c r="BZ73" i="24"/>
  <c r="BS43" i="17"/>
  <c r="CA43" i="17" s="1"/>
  <c r="BZ43" i="22"/>
  <c r="BZ90" i="22"/>
  <c r="BS114" i="19"/>
  <c r="BS102" i="21"/>
  <c r="BZ84" i="22"/>
  <c r="BS55" i="21"/>
  <c r="BS90" i="21"/>
  <c r="BS84" i="18"/>
  <c r="CA84" i="18" s="1"/>
  <c r="BS66" i="19"/>
  <c r="BS84" i="17"/>
  <c r="CA84" i="17" s="1"/>
  <c r="BS7" i="24"/>
  <c r="BS73" i="18"/>
  <c r="BS7" i="21"/>
  <c r="CA7" i="21" s="1"/>
  <c r="BZ30" i="16"/>
  <c r="BZ54" i="22"/>
  <c r="BZ108" i="17"/>
  <c r="CA108" i="17" s="1"/>
  <c r="BS61" i="16"/>
  <c r="BZ43" i="24"/>
  <c r="BS25" i="21"/>
  <c r="BZ61" i="21"/>
  <c r="BS49" i="18"/>
  <c r="BZ7" i="22"/>
  <c r="BZ13" i="24"/>
  <c r="BZ85" i="17"/>
  <c r="BZ66" i="24"/>
  <c r="BS25" i="18"/>
  <c r="BS85" i="16"/>
  <c r="BS67" i="21"/>
  <c r="BZ25" i="22"/>
  <c r="BS66" i="17"/>
  <c r="BZ102" i="17"/>
  <c r="BS121" i="22"/>
  <c r="BS109" i="18"/>
  <c r="BS67" i="16"/>
  <c r="BZ7" i="24"/>
  <c r="CA7" i="24" s="1"/>
  <c r="BZ79" i="17"/>
  <c r="CA79" i="17" s="1"/>
  <c r="BS108" i="18"/>
  <c r="BZ25" i="19"/>
  <c r="BZ97" i="16"/>
  <c r="BS43" i="18"/>
  <c r="BS102" i="22"/>
  <c r="BS55" i="22"/>
  <c r="BS84" i="19"/>
  <c r="BZ103" i="16"/>
  <c r="CA103" i="16" s="1"/>
  <c r="BS66" i="24"/>
  <c r="BS73" i="19"/>
  <c r="BS7" i="22"/>
  <c r="BZ30" i="17"/>
  <c r="BZ108" i="19"/>
  <c r="BS31" i="21"/>
  <c r="BZ67" i="16"/>
  <c r="CA67" i="16" s="1"/>
  <c r="BS54" i="21"/>
  <c r="BS25" i="22"/>
  <c r="CA25" i="22" s="1"/>
  <c r="BZ61" i="22"/>
  <c r="BS97" i="21"/>
  <c r="CA97" i="21" s="1"/>
  <c r="BS49" i="19"/>
  <c r="BS102" i="16"/>
  <c r="BZ37" i="16"/>
  <c r="CA37" i="16" s="1"/>
  <c r="BZ85" i="18"/>
  <c r="BS37" i="17"/>
  <c r="BS25" i="19"/>
  <c r="BS85" i="17"/>
  <c r="BS67" i="22"/>
  <c r="BS30" i="16"/>
  <c r="CA90" i="18"/>
  <c r="CA67" i="19"/>
  <c r="BS103" i="17"/>
  <c r="CA55" i="18"/>
  <c r="BS114" i="24"/>
  <c r="BZ46" i="19"/>
  <c r="BZ46" i="18"/>
  <c r="BZ46" i="17"/>
  <c r="BS30" i="22"/>
  <c r="BS37" i="21"/>
  <c r="BS108" i="22"/>
  <c r="BZ102" i="18"/>
  <c r="BS109" i="19"/>
  <c r="BS67" i="17"/>
  <c r="BZ31" i="16"/>
  <c r="CA31" i="16" s="1"/>
  <c r="BZ79" i="18"/>
  <c r="CA79" i="18" s="1"/>
  <c r="BS91" i="21"/>
  <c r="BS108" i="19"/>
  <c r="BZ25" i="24"/>
  <c r="BZ97" i="17"/>
  <c r="BS43" i="19"/>
  <c r="BS102" i="17"/>
  <c r="BZ124" i="19"/>
  <c r="BZ124" i="18"/>
  <c r="BZ124" i="17"/>
  <c r="BS84" i="24"/>
  <c r="BZ103" i="17"/>
  <c r="CA103" i="17" s="1"/>
  <c r="BS126" i="21"/>
  <c r="BS73" i="24"/>
  <c r="BZ30" i="18"/>
  <c r="CA30" i="18" s="1"/>
  <c r="BZ108" i="24"/>
  <c r="BS61" i="17"/>
  <c r="BZ19" i="16"/>
  <c r="CA19" i="16" s="1"/>
  <c r="BS31" i="22"/>
  <c r="BZ67" i="17"/>
  <c r="BS54" i="22"/>
  <c r="BS97" i="22"/>
  <c r="BZ121" i="21"/>
  <c r="BS49" i="24"/>
  <c r="BZ122" i="19"/>
  <c r="BZ122" i="18"/>
  <c r="BZ122" i="17"/>
  <c r="BS66" i="21"/>
  <c r="BZ37" i="17"/>
  <c r="CA37" i="17" s="1"/>
  <c r="BZ85" i="19"/>
  <c r="BS37" i="18"/>
  <c r="BS97" i="16"/>
  <c r="BS25" i="24"/>
  <c r="BS85" i="18"/>
  <c r="BZ107" i="19"/>
  <c r="BZ107" i="18"/>
  <c r="BZ107" i="17"/>
  <c r="BS30" i="17"/>
  <c r="BS97" i="18"/>
  <c r="BS61" i="21"/>
  <c r="BZ93" i="19"/>
  <c r="BZ93" i="18"/>
  <c r="BZ93" i="17"/>
  <c r="BZ39" i="19"/>
  <c r="BZ39" i="18"/>
  <c r="BZ39" i="17"/>
  <c r="BZ71" i="19"/>
  <c r="BZ71" i="18"/>
  <c r="BZ71" i="17"/>
  <c r="BS126" i="24"/>
  <c r="BS37" i="22"/>
  <c r="BS85" i="21"/>
  <c r="CA85" i="21" s="1"/>
  <c r="BS119" i="18"/>
  <c r="BZ112" i="19"/>
  <c r="BZ112" i="17"/>
  <c r="BZ112" i="18"/>
  <c r="BZ102" i="19"/>
  <c r="CA102" i="19" s="1"/>
  <c r="BS109" i="24"/>
  <c r="BS67" i="18"/>
  <c r="BZ31" i="17"/>
  <c r="CA31" i="17" s="1"/>
  <c r="BZ79" i="19"/>
  <c r="CA79" i="19" s="1"/>
  <c r="BS91" i="22"/>
  <c r="CA91" i="22" s="1"/>
  <c r="BZ80" i="19"/>
  <c r="BZ80" i="18"/>
  <c r="BZ80" i="17"/>
  <c r="BS108" i="24"/>
  <c r="BZ49" i="16"/>
  <c r="CA49" i="16" s="1"/>
  <c r="BZ97" i="18"/>
  <c r="CA97" i="18" s="1"/>
  <c r="BS43" i="24"/>
  <c r="BZ33" i="19"/>
  <c r="BZ33" i="18"/>
  <c r="BZ33" i="17"/>
  <c r="BS46" i="19"/>
  <c r="BZ65" i="19"/>
  <c r="BZ65" i="18"/>
  <c r="BZ65" i="17"/>
  <c r="BS102" i="18"/>
  <c r="BZ109" i="21"/>
  <c r="BZ26" i="19"/>
  <c r="BZ26" i="18"/>
  <c r="BZ26" i="17"/>
  <c r="BZ52" i="19"/>
  <c r="BZ52" i="18"/>
  <c r="BZ52" i="17"/>
  <c r="BZ40" i="19"/>
  <c r="BZ40" i="17"/>
  <c r="BZ40" i="18"/>
  <c r="BZ91" i="21"/>
  <c r="BZ103" i="18"/>
  <c r="CA103" i="18" s="1"/>
  <c r="BZ104" i="19"/>
  <c r="BZ104" i="18"/>
  <c r="BZ104" i="17"/>
  <c r="BS66" i="16"/>
  <c r="BZ90" i="16"/>
  <c r="BS126" i="22"/>
  <c r="CA126" i="22" s="1"/>
  <c r="BS73" i="21"/>
  <c r="BZ110" i="19"/>
  <c r="BZ110" i="17"/>
  <c r="BZ110" i="18"/>
  <c r="BS96" i="18"/>
  <c r="BZ30" i="19"/>
  <c r="CA30" i="19" s="1"/>
  <c r="BZ84" i="16"/>
  <c r="CA84" i="16" s="1"/>
  <c r="BS61" i="18"/>
  <c r="BZ19" i="17"/>
  <c r="CA19" i="17" s="1"/>
  <c r="BZ67" i="18"/>
  <c r="CA67" i="18" s="1"/>
  <c r="BZ121" i="22"/>
  <c r="BS122" i="17"/>
  <c r="BZ54" i="16"/>
  <c r="CA54" i="16" s="1"/>
  <c r="BZ37" i="18"/>
  <c r="CA37" i="18" s="1"/>
  <c r="BZ85" i="24"/>
  <c r="CA85" i="24" s="1"/>
  <c r="BS37" i="19"/>
  <c r="CA37" i="19" s="1"/>
  <c r="BS97" i="17"/>
  <c r="BZ128" i="19"/>
  <c r="BZ128" i="18"/>
  <c r="BZ128" i="17"/>
  <c r="BS85" i="19"/>
  <c r="BZ16" i="19"/>
  <c r="BZ16" i="17"/>
  <c r="BZ16" i="18"/>
  <c r="BZ6" i="19"/>
  <c r="BZ6" i="18"/>
  <c r="BZ6" i="17"/>
  <c r="BZ9" i="19"/>
  <c r="BZ9" i="18"/>
  <c r="BZ9" i="17"/>
  <c r="BZ41" i="19"/>
  <c r="BZ41" i="18"/>
  <c r="BZ41" i="17"/>
  <c r="CA90" i="21" l="1"/>
  <c r="CA121" i="21"/>
  <c r="CA61" i="24"/>
  <c r="CA90" i="16"/>
  <c r="CA121" i="16"/>
  <c r="CA49" i="19"/>
  <c r="CA66" i="21"/>
  <c r="CA84" i="24"/>
  <c r="CA79" i="22"/>
  <c r="CA108" i="24"/>
  <c r="CA91" i="21"/>
  <c r="BZ50" i="21"/>
  <c r="CA66" i="24"/>
  <c r="BZ77" i="21"/>
  <c r="CA30" i="24"/>
  <c r="CA114" i="22"/>
  <c r="CA43" i="21"/>
  <c r="CA109" i="21"/>
  <c r="BZ26" i="22"/>
  <c r="BZ41" i="24"/>
  <c r="CA90" i="22"/>
  <c r="CA97" i="24"/>
  <c r="CA30" i="21"/>
  <c r="BZ56" i="21"/>
  <c r="BZ72" i="21"/>
  <c r="BZ124" i="24"/>
  <c r="BZ57" i="21"/>
  <c r="BZ57" i="22"/>
  <c r="BZ112" i="24"/>
  <c r="BZ52" i="24"/>
  <c r="CA49" i="22"/>
  <c r="CA54" i="24"/>
  <c r="CA121" i="24"/>
  <c r="BZ26" i="24"/>
  <c r="CA73" i="19"/>
  <c r="CA102" i="21"/>
  <c r="BZ6" i="24"/>
  <c r="BZ128" i="24"/>
  <c r="BZ27" i="22"/>
  <c r="CA103" i="24"/>
  <c r="BZ70" i="22"/>
  <c r="CA13" i="24"/>
  <c r="BZ111" i="21"/>
  <c r="CA55" i="24"/>
  <c r="BZ93" i="24"/>
  <c r="BZ111" i="22"/>
  <c r="BZ16" i="24"/>
  <c r="CA103" i="21"/>
  <c r="CA121" i="22"/>
  <c r="BZ77" i="22"/>
  <c r="CA108" i="21"/>
  <c r="CA37" i="24"/>
  <c r="BZ71" i="24"/>
  <c r="BZ23" i="22"/>
  <c r="BZ9" i="24"/>
  <c r="CA37" i="21"/>
  <c r="BZ110" i="24"/>
  <c r="BZ100" i="24"/>
  <c r="BS46" i="24"/>
  <c r="BZ65" i="24"/>
  <c r="BZ33" i="22"/>
  <c r="BZ39" i="24"/>
  <c r="BZ46" i="24"/>
  <c r="CA61" i="19"/>
  <c r="BZ80" i="24"/>
  <c r="BZ122" i="24"/>
  <c r="BZ119" i="24"/>
  <c r="BZ38" i="21"/>
  <c r="BZ104" i="24"/>
  <c r="BZ33" i="24"/>
  <c r="CA25" i="24"/>
  <c r="BZ3" i="21"/>
  <c r="BZ50" i="22"/>
  <c r="CA84" i="22"/>
  <c r="BZ56" i="22"/>
  <c r="BZ40" i="24"/>
  <c r="CA37" i="22"/>
  <c r="CA67" i="22"/>
  <c r="BZ87" i="21"/>
  <c r="BZ14" i="22"/>
  <c r="BZ87" i="22"/>
  <c r="CA43" i="22"/>
  <c r="BZ70" i="21"/>
  <c r="BZ72" i="22"/>
  <c r="BS45" i="22"/>
  <c r="BS35" i="21"/>
  <c r="BS117" i="22"/>
  <c r="CA13" i="21"/>
  <c r="BZ35" i="22"/>
  <c r="BZ15" i="22"/>
  <c r="BS57" i="21"/>
  <c r="BS88" i="21"/>
  <c r="BZ128" i="16"/>
  <c r="BS120" i="22"/>
  <c r="BS46" i="18"/>
  <c r="S131" i="22"/>
  <c r="BO131" i="18"/>
  <c r="D131" i="24"/>
  <c r="D46" i="32" s="1"/>
  <c r="BS2" i="18"/>
  <c r="C131" i="18"/>
  <c r="C44" i="32" s="1"/>
  <c r="BZ112" i="16"/>
  <c r="BO131" i="19"/>
  <c r="W131" i="21"/>
  <c r="BZ82" i="16"/>
  <c r="CA122" i="17"/>
  <c r="BZ120" i="18"/>
  <c r="BZ89" i="24"/>
  <c r="BZ64" i="19"/>
  <c r="BZ77" i="18"/>
  <c r="BS58" i="19"/>
  <c r="BS48" i="18"/>
  <c r="BS87" i="22"/>
  <c r="BC131" i="18"/>
  <c r="N44" i="32" s="1"/>
  <c r="BK131" i="24"/>
  <c r="BS52" i="17"/>
  <c r="CA52" i="17" s="1"/>
  <c r="BS57" i="22"/>
  <c r="BS106" i="16"/>
  <c r="Q131" i="22"/>
  <c r="BO131" i="24"/>
  <c r="BI131" i="17"/>
  <c r="BZ71" i="16"/>
  <c r="BP131" i="18"/>
  <c r="BS62" i="19"/>
  <c r="BZ82" i="18"/>
  <c r="BZ120" i="19"/>
  <c r="BZ64" i="24"/>
  <c r="BZ77" i="19"/>
  <c r="BZ9" i="16"/>
  <c r="BS89" i="21"/>
  <c r="BZ41" i="16"/>
  <c r="AI131" i="21"/>
  <c r="BS63" i="19"/>
  <c r="BS89" i="22"/>
  <c r="BZ104" i="16"/>
  <c r="BS59" i="16"/>
  <c r="BS59" i="18"/>
  <c r="BS106" i="17"/>
  <c r="BS119" i="19"/>
  <c r="BS74" i="17"/>
  <c r="O131" i="21"/>
  <c r="BI131" i="18"/>
  <c r="BP131" i="19"/>
  <c r="BS35" i="22"/>
  <c r="BS62" i="16"/>
  <c r="BS56" i="22"/>
  <c r="BS63" i="18"/>
  <c r="BZ16" i="16"/>
  <c r="BS63" i="24"/>
  <c r="BS96" i="21"/>
  <c r="BS11" i="21"/>
  <c r="BS106" i="18"/>
  <c r="O131" i="22"/>
  <c r="BI131" i="19"/>
  <c r="BP131" i="24"/>
  <c r="BS113" i="24"/>
  <c r="BS96" i="16"/>
  <c r="BG131" i="19"/>
  <c r="BS11" i="22"/>
  <c r="BS59" i="19"/>
  <c r="BZ33" i="16"/>
  <c r="BS106" i="19"/>
  <c r="AW131" i="21"/>
  <c r="BM131" i="18"/>
  <c r="R44" i="32" s="1"/>
  <c r="BI131" i="24"/>
  <c r="BG131" i="24"/>
  <c r="BZ40" i="16"/>
  <c r="BS106" i="24"/>
  <c r="BZ80" i="16"/>
  <c r="AW131" i="22"/>
  <c r="BS22" i="21"/>
  <c r="BS5" i="24"/>
  <c r="BA131" i="19"/>
  <c r="BZ56" i="16"/>
  <c r="BS14" i="24"/>
  <c r="BZ57" i="19"/>
  <c r="BS63" i="16"/>
  <c r="BZ6" i="16"/>
  <c r="BS35" i="16"/>
  <c r="BS35" i="18"/>
  <c r="BS88" i="22"/>
  <c r="BS63" i="17"/>
  <c r="BZ110" i="16"/>
  <c r="BS38" i="21"/>
  <c r="BS45" i="21"/>
  <c r="BS59" i="24"/>
  <c r="BS112" i="16"/>
  <c r="BQ131" i="18"/>
  <c r="BZ39" i="16"/>
  <c r="BS22" i="17"/>
  <c r="BS20" i="24"/>
  <c r="BS21" i="16"/>
  <c r="BS112" i="17"/>
  <c r="CA112" i="17" s="1"/>
  <c r="W131" i="22"/>
  <c r="BQ131" i="19"/>
  <c r="BS2" i="16"/>
  <c r="AI131" i="18"/>
  <c r="BS41" i="17"/>
  <c r="CA41" i="17" s="1"/>
  <c r="BZ3" i="17"/>
  <c r="BZ99" i="16"/>
  <c r="BZ56" i="18"/>
  <c r="BZ127" i="21"/>
  <c r="BS127" i="16"/>
  <c r="BS22" i="16"/>
  <c r="BS62" i="24"/>
  <c r="BS127" i="21"/>
  <c r="BS22" i="18"/>
  <c r="BS107" i="18"/>
  <c r="BM131" i="24"/>
  <c r="BS29" i="21"/>
  <c r="BS127" i="22"/>
  <c r="BS96" i="19"/>
  <c r="BS77" i="21"/>
  <c r="BS46" i="16"/>
  <c r="BS21" i="17"/>
  <c r="BS112" i="18"/>
  <c r="CA112" i="18" s="1"/>
  <c r="U131" i="21"/>
  <c r="BQ131" i="24"/>
  <c r="D131" i="17"/>
  <c r="BS26" i="19"/>
  <c r="CA26" i="19" s="1"/>
  <c r="BZ93" i="16"/>
  <c r="BS68" i="19"/>
  <c r="BS113" i="16"/>
  <c r="BS22" i="19"/>
  <c r="BS107" i="19"/>
  <c r="CA107" i="19" s="1"/>
  <c r="BS35" i="19"/>
  <c r="BS35" i="24"/>
  <c r="BS29" i="22"/>
  <c r="BS129" i="21"/>
  <c r="BS96" i="24"/>
  <c r="BS77" i="22"/>
  <c r="BZ26" i="16"/>
  <c r="BS92" i="18"/>
  <c r="BS112" i="19"/>
  <c r="CA112" i="19" s="1"/>
  <c r="U131" i="22"/>
  <c r="D131" i="18"/>
  <c r="D44" i="32" s="1"/>
  <c r="BS26" i="24"/>
  <c r="BS68" i="18"/>
  <c r="BM131" i="19"/>
  <c r="BS22" i="24"/>
  <c r="BS120" i="21"/>
  <c r="BS129" i="22"/>
  <c r="BS32" i="22"/>
  <c r="BZ52" i="16"/>
  <c r="BZ65" i="16"/>
  <c r="BS46" i="17"/>
  <c r="CA46" i="17" s="1"/>
  <c r="BS92" i="19"/>
  <c r="BS21" i="19"/>
  <c r="BS112" i="24"/>
  <c r="S131" i="21"/>
  <c r="D131" i="19"/>
  <c r="D45" i="32" s="1"/>
  <c r="BS122" i="22"/>
  <c r="BZ82" i="24"/>
  <c r="BS14" i="19"/>
  <c r="BZ57" i="18"/>
  <c r="BZ38" i="17"/>
  <c r="BZ45" i="16"/>
  <c r="BS32" i="19"/>
  <c r="BS48" i="16"/>
  <c r="AK131" i="21"/>
  <c r="C131" i="22"/>
  <c r="AW131" i="19"/>
  <c r="BS75" i="16"/>
  <c r="K131" i="21"/>
  <c r="BZ50" i="17"/>
  <c r="BZ47" i="22"/>
  <c r="BZ87" i="18"/>
  <c r="BR131" i="22"/>
  <c r="AS131" i="19"/>
  <c r="K131" i="18"/>
  <c r="BZ75" i="24"/>
  <c r="BS42" i="21"/>
  <c r="BZ10" i="22"/>
  <c r="CA61" i="21"/>
  <c r="BS70" i="16"/>
  <c r="BS115" i="17"/>
  <c r="BZ104" i="22"/>
  <c r="BZ111" i="19"/>
  <c r="BZ92" i="18"/>
  <c r="CA92" i="18" s="1"/>
  <c r="CA73" i="24"/>
  <c r="BZ8" i="16"/>
  <c r="Z131" i="21"/>
  <c r="Y131" i="18"/>
  <c r="BZ100" i="17"/>
  <c r="BS119" i="24"/>
  <c r="BS68" i="21"/>
  <c r="CA114" i="24"/>
  <c r="BZ101" i="22"/>
  <c r="BZ10" i="18"/>
  <c r="BZ36" i="18"/>
  <c r="BS57" i="16"/>
  <c r="CA43" i="19"/>
  <c r="BS83" i="16"/>
  <c r="BZ5" i="17"/>
  <c r="BS125" i="18"/>
  <c r="BZ15" i="21"/>
  <c r="S131" i="18"/>
  <c r="AA131" i="24"/>
  <c r="BZ59" i="18"/>
  <c r="CA59" i="18" s="1"/>
  <c r="R131" i="18"/>
  <c r="BS9" i="21"/>
  <c r="AP131" i="22"/>
  <c r="E131" i="19"/>
  <c r="E45" i="32" s="1"/>
  <c r="BS23" i="19"/>
  <c r="BS23" i="24"/>
  <c r="BS129" i="16"/>
  <c r="BS57" i="18"/>
  <c r="BZ51" i="22"/>
  <c r="BZ86" i="21"/>
  <c r="BS5" i="17"/>
  <c r="BS104" i="17"/>
  <c r="CA104" i="17" s="1"/>
  <c r="BZ125" i="18"/>
  <c r="CA125" i="18" s="1"/>
  <c r="BZ47" i="18"/>
  <c r="CA47" i="18" s="1"/>
  <c r="BS28" i="19"/>
  <c r="AH131" i="22"/>
  <c r="I131" i="19"/>
  <c r="AT131" i="18"/>
  <c r="BZ35" i="17"/>
  <c r="CA35" i="17" s="1"/>
  <c r="BS16" i="18"/>
  <c r="CA16" i="18" s="1"/>
  <c r="BS18" i="16"/>
  <c r="BS122" i="18"/>
  <c r="CA122" i="18" s="1"/>
  <c r="BZ83" i="22"/>
  <c r="BS51" i="21"/>
  <c r="V131" i="22"/>
  <c r="BZ113" i="24"/>
  <c r="BZ69" i="24"/>
  <c r="BZ95" i="21"/>
  <c r="BZ14" i="17"/>
  <c r="BZ116" i="21"/>
  <c r="BZ44" i="24"/>
  <c r="CA43" i="16"/>
  <c r="BZ51" i="24"/>
  <c r="BZ86" i="16"/>
  <c r="BZ32" i="18"/>
  <c r="BS60" i="17"/>
  <c r="BS98" i="18"/>
  <c r="BZ118" i="19"/>
  <c r="X131" i="22"/>
  <c r="BY131" i="19"/>
  <c r="AA45" i="32" s="1"/>
  <c r="BL131" i="16"/>
  <c r="AJ131" i="18"/>
  <c r="BZ23" i="18"/>
  <c r="BZ129" i="16"/>
  <c r="CA129" i="16" s="1"/>
  <c r="BZ81" i="22"/>
  <c r="BS42" i="16"/>
  <c r="BS36" i="17"/>
  <c r="BZ115" i="17"/>
  <c r="CA115" i="17" s="1"/>
  <c r="BS77" i="24"/>
  <c r="BS48" i="22"/>
  <c r="BS65" i="16"/>
  <c r="BS105" i="17"/>
  <c r="BS93" i="21"/>
  <c r="BK131" i="22"/>
  <c r="AP131" i="17"/>
  <c r="AX131" i="19"/>
  <c r="BS58" i="21"/>
  <c r="BZ52" i="22"/>
  <c r="BS86" i="17"/>
  <c r="BZ81" i="24"/>
  <c r="BZ88" i="17"/>
  <c r="BS101" i="17"/>
  <c r="CA54" i="19"/>
  <c r="BS50" i="24"/>
  <c r="BS116" i="24"/>
  <c r="BS104" i="21"/>
  <c r="BS46" i="21"/>
  <c r="BZ105" i="24"/>
  <c r="BZ53" i="19"/>
  <c r="BS34" i="24"/>
  <c r="BZ93" i="22"/>
  <c r="BS15" i="24"/>
  <c r="BE131" i="22"/>
  <c r="AN131" i="18"/>
  <c r="L131" i="24"/>
  <c r="AU131" i="21"/>
  <c r="BS95" i="22"/>
  <c r="BS27" i="21"/>
  <c r="BZ101" i="16"/>
  <c r="BS10" i="16"/>
  <c r="BS128" i="21"/>
  <c r="BS4" i="22"/>
  <c r="BZ127" i="18"/>
  <c r="CA127" i="18" s="1"/>
  <c r="BZ64" i="21"/>
  <c r="BZ110" i="22"/>
  <c r="BZ106" i="17"/>
  <c r="CA106" i="17" s="1"/>
  <c r="BS8" i="18"/>
  <c r="AS131" i="21"/>
  <c r="AG131" i="21"/>
  <c r="P131" i="19"/>
  <c r="BS104" i="19"/>
  <c r="CA104" i="19" s="1"/>
  <c r="H131" i="16"/>
  <c r="BI131" i="21"/>
  <c r="BZ106" i="22"/>
  <c r="BZ38" i="19"/>
  <c r="BZ45" i="17"/>
  <c r="BS71" i="24"/>
  <c r="BS48" i="17"/>
  <c r="BS20" i="16"/>
  <c r="AK131" i="22"/>
  <c r="BA131" i="18"/>
  <c r="AW131" i="24"/>
  <c r="BS59" i="17"/>
  <c r="BZ50" i="18"/>
  <c r="BS44" i="16"/>
  <c r="BS44" i="18"/>
  <c r="BS60" i="21"/>
  <c r="BS26" i="22"/>
  <c r="BS93" i="17"/>
  <c r="CA93" i="17" s="1"/>
  <c r="CA102" i="17"/>
  <c r="BZ87" i="19"/>
  <c r="BP131" i="21"/>
  <c r="AS131" i="24"/>
  <c r="AY131" i="17"/>
  <c r="T131" i="16"/>
  <c r="BZ68" i="16"/>
  <c r="BS36" i="22"/>
  <c r="BS70" i="17"/>
  <c r="BS115" i="18"/>
  <c r="BS52" i="21"/>
  <c r="BZ111" i="24"/>
  <c r="BS33" i="16"/>
  <c r="BZ92" i="17"/>
  <c r="CA25" i="18"/>
  <c r="BZ8" i="17"/>
  <c r="BS12" i="18"/>
  <c r="BS74" i="16"/>
  <c r="Z131" i="22"/>
  <c r="Y131" i="19"/>
  <c r="BS40" i="16"/>
  <c r="BZ100" i="18"/>
  <c r="T131" i="21"/>
  <c r="BS29" i="17"/>
  <c r="BS9" i="18"/>
  <c r="CA9" i="18" s="1"/>
  <c r="BS6" i="19"/>
  <c r="CA6" i="19" s="1"/>
  <c r="BS82" i="21"/>
  <c r="BZ10" i="17"/>
  <c r="BZ36" i="17"/>
  <c r="CA36" i="17" s="1"/>
  <c r="BS57" i="17"/>
  <c r="BS123" i="16"/>
  <c r="BZ5" i="18"/>
  <c r="BS125" i="19"/>
  <c r="AN131" i="21"/>
  <c r="S131" i="19"/>
  <c r="BZ59" i="19"/>
  <c r="CA59" i="19" s="1"/>
  <c r="R131" i="24"/>
  <c r="BS107" i="17"/>
  <c r="CA107" i="17" s="1"/>
  <c r="Q131" i="21"/>
  <c r="E131" i="24"/>
  <c r="E46" i="32" s="1"/>
  <c r="BS57" i="19"/>
  <c r="BZ86" i="22"/>
  <c r="BZ125" i="19"/>
  <c r="BS125" i="16"/>
  <c r="BZ47" i="19"/>
  <c r="BS28" i="24"/>
  <c r="AF131" i="21"/>
  <c r="I131" i="24"/>
  <c r="O131" i="17"/>
  <c r="AT131" i="19"/>
  <c r="BZ35" i="18"/>
  <c r="CA35" i="18" s="1"/>
  <c r="BS16" i="19"/>
  <c r="CA16" i="19" s="1"/>
  <c r="BZ69" i="21"/>
  <c r="BS18" i="17"/>
  <c r="BS122" i="19"/>
  <c r="BS51" i="22"/>
  <c r="BS78" i="17"/>
  <c r="BS41" i="19"/>
  <c r="CA41" i="19" s="1"/>
  <c r="CA66" i="16"/>
  <c r="BS101" i="18"/>
  <c r="BZ95" i="22"/>
  <c r="BZ14" i="19"/>
  <c r="CA14" i="19" s="1"/>
  <c r="BZ116" i="22"/>
  <c r="BS64" i="16"/>
  <c r="BZ86" i="18"/>
  <c r="BZ32" i="19"/>
  <c r="CA32" i="19" s="1"/>
  <c r="BS98" i="19"/>
  <c r="BZ118" i="24"/>
  <c r="BS20" i="17"/>
  <c r="BS34" i="21"/>
  <c r="J131" i="21"/>
  <c r="BY131" i="24"/>
  <c r="AA46" i="32" s="1"/>
  <c r="BL131" i="17"/>
  <c r="AJ131" i="19"/>
  <c r="BS15" i="22"/>
  <c r="BZ23" i="19"/>
  <c r="CA23" i="19" s="1"/>
  <c r="BZ129" i="17"/>
  <c r="BS42" i="17"/>
  <c r="CA61" i="17"/>
  <c r="BZ115" i="18"/>
  <c r="CA115" i="18" s="1"/>
  <c r="CA55" i="19"/>
  <c r="BS93" i="22"/>
  <c r="BV131" i="21"/>
  <c r="X47" i="32" s="1"/>
  <c r="BX131" i="16"/>
  <c r="AP131" i="18"/>
  <c r="I44" i="32" s="1"/>
  <c r="AX131" i="24"/>
  <c r="CA31" i="22"/>
  <c r="BS58" i="22"/>
  <c r="BZ88" i="19"/>
  <c r="BS99" i="17"/>
  <c r="BS72" i="22"/>
  <c r="BS14" i="21"/>
  <c r="BS124" i="21"/>
  <c r="BS46" i="22"/>
  <c r="BZ53" i="24"/>
  <c r="BC131" i="21"/>
  <c r="N47" i="32" s="1"/>
  <c r="AN131" i="19"/>
  <c r="BS104" i="16"/>
  <c r="BS27" i="22"/>
  <c r="BS68" i="24"/>
  <c r="BZ99" i="21"/>
  <c r="BS101" i="21"/>
  <c r="BZ101" i="17"/>
  <c r="CA101" i="17" s="1"/>
  <c r="BZ29" i="16"/>
  <c r="BS128" i="24"/>
  <c r="BZ127" i="19"/>
  <c r="BS89" i="16"/>
  <c r="BZ64" i="22"/>
  <c r="BZ106" i="19"/>
  <c r="CA106" i="19" s="1"/>
  <c r="BS8" i="19"/>
  <c r="AS131" i="22"/>
  <c r="AG131" i="22"/>
  <c r="P131" i="24"/>
  <c r="H131" i="17"/>
  <c r="BI131" i="22"/>
  <c r="BS22" i="22"/>
  <c r="BZ107" i="16"/>
  <c r="BM131" i="21"/>
  <c r="BZ3" i="16"/>
  <c r="BA131" i="24"/>
  <c r="BZ56" i="17"/>
  <c r="BS89" i="18"/>
  <c r="BZ57" i="24"/>
  <c r="BZ38" i="24"/>
  <c r="BZ45" i="18"/>
  <c r="BS32" i="24"/>
  <c r="BS93" i="16"/>
  <c r="BS100" i="21"/>
  <c r="AI131" i="19"/>
  <c r="AI131" i="17"/>
  <c r="BZ50" i="19"/>
  <c r="BS93" i="18"/>
  <c r="CA93" i="18" s="1"/>
  <c r="BZ87" i="24"/>
  <c r="BP131" i="22"/>
  <c r="AY131" i="18"/>
  <c r="R131" i="22"/>
  <c r="T131" i="17"/>
  <c r="BZ27" i="21"/>
  <c r="BZ94" i="17"/>
  <c r="BZ68" i="18"/>
  <c r="CA68" i="18" s="1"/>
  <c r="BZ62" i="21"/>
  <c r="BS70" i="18"/>
  <c r="BS115" i="19"/>
  <c r="BS52" i="22"/>
  <c r="BS33" i="17"/>
  <c r="CA33" i="17" s="1"/>
  <c r="BZ92" i="19"/>
  <c r="BZ8" i="18"/>
  <c r="CA8" i="18" s="1"/>
  <c r="M131" i="21"/>
  <c r="AG131" i="17"/>
  <c r="AC131" i="18"/>
  <c r="Y131" i="24"/>
  <c r="BS40" i="17"/>
  <c r="CA40" i="17" s="1"/>
  <c r="BZ100" i="19"/>
  <c r="T131" i="22"/>
  <c r="K131" i="19"/>
  <c r="BS82" i="22"/>
  <c r="BZ10" i="19"/>
  <c r="BS69" i="18"/>
  <c r="BZ36" i="19"/>
  <c r="CA36" i="19" s="1"/>
  <c r="BZ96" i="16"/>
  <c r="BZ5" i="19"/>
  <c r="CA5" i="19" s="1"/>
  <c r="BZ105" i="21"/>
  <c r="BS33" i="18"/>
  <c r="CA33" i="18" s="1"/>
  <c r="BS80" i="17"/>
  <c r="CA80" i="17" s="1"/>
  <c r="AN131" i="22"/>
  <c r="S131" i="24"/>
  <c r="M131" i="17"/>
  <c r="BZ59" i="24"/>
  <c r="BS9" i="22"/>
  <c r="CA114" i="19"/>
  <c r="CA66" i="17"/>
  <c r="BS23" i="16"/>
  <c r="BS57" i="24"/>
  <c r="BZ123" i="16"/>
  <c r="CA123" i="16" s="1"/>
  <c r="BZ71" i="21"/>
  <c r="BS98" i="24"/>
  <c r="BS105" i="21"/>
  <c r="BZ125" i="24"/>
  <c r="BZ47" i="24"/>
  <c r="BS47" i="17"/>
  <c r="AF131" i="22"/>
  <c r="O131" i="18"/>
  <c r="AT131" i="24"/>
  <c r="AH131" i="18"/>
  <c r="BZ27" i="16"/>
  <c r="BZ22" i="16"/>
  <c r="CA22" i="16" s="1"/>
  <c r="BZ35" i="19"/>
  <c r="CA35" i="19" s="1"/>
  <c r="BS16" i="24"/>
  <c r="BZ69" i="22"/>
  <c r="BS17" i="21"/>
  <c r="BS83" i="21"/>
  <c r="BS78" i="18"/>
  <c r="BS41" i="24"/>
  <c r="AJ131" i="21"/>
  <c r="BH131" i="24"/>
  <c r="BS101" i="19"/>
  <c r="BS63" i="21"/>
  <c r="BZ14" i="24"/>
  <c r="BZ83" i="16"/>
  <c r="BS64" i="17"/>
  <c r="BZ86" i="17"/>
  <c r="CA86" i="17" s="1"/>
  <c r="BZ32" i="24"/>
  <c r="BS26" i="18"/>
  <c r="CA26" i="18" s="1"/>
  <c r="BS34" i="22"/>
  <c r="J131" i="22"/>
  <c r="BD131" i="16"/>
  <c r="BL131" i="18"/>
  <c r="AQ131" i="21"/>
  <c r="BZ23" i="24"/>
  <c r="BZ129" i="18"/>
  <c r="CA129" i="18" s="1"/>
  <c r="CA114" i="16"/>
  <c r="R131" i="21"/>
  <c r="BS36" i="19"/>
  <c r="BZ129" i="21"/>
  <c r="BS44" i="21"/>
  <c r="BZ115" i="19"/>
  <c r="CA109" i="19"/>
  <c r="CA19" i="21"/>
  <c r="BS48" i="21"/>
  <c r="BV131" i="22"/>
  <c r="AP131" i="19"/>
  <c r="I45" i="32" s="1"/>
  <c r="BZ9" i="21"/>
  <c r="BZ88" i="24"/>
  <c r="BN131" i="17"/>
  <c r="BS99" i="18"/>
  <c r="BS124" i="22"/>
  <c r="BS15" i="16"/>
  <c r="BC131" i="22"/>
  <c r="AF131" i="18"/>
  <c r="AN131" i="24"/>
  <c r="BS27" i="18"/>
  <c r="BS41" i="21"/>
  <c r="BZ68" i="21"/>
  <c r="BZ99" i="22"/>
  <c r="BZ101" i="18"/>
  <c r="CA101" i="18" s="1"/>
  <c r="BZ29" i="17"/>
  <c r="CA29" i="17" s="1"/>
  <c r="BS10" i="18"/>
  <c r="CA54" i="18"/>
  <c r="BZ127" i="24"/>
  <c r="BZ106" i="24"/>
  <c r="BZ28" i="16"/>
  <c r="AA131" i="21"/>
  <c r="N131" i="16"/>
  <c r="H131" i="18"/>
  <c r="AE131" i="21"/>
  <c r="BZ45" i="19"/>
  <c r="BS80" i="21"/>
  <c r="CA102" i="18"/>
  <c r="BS100" i="22"/>
  <c r="K131" i="22"/>
  <c r="BE131" i="18"/>
  <c r="W131" i="17"/>
  <c r="BU131" i="21"/>
  <c r="W47" i="32" s="1"/>
  <c r="BZ2" i="21"/>
  <c r="BZ75" i="21"/>
  <c r="AI131" i="24"/>
  <c r="BZ50" i="24"/>
  <c r="BS44" i="19"/>
  <c r="BS38" i="22"/>
  <c r="BS93" i="19"/>
  <c r="CA93" i="19" s="1"/>
  <c r="BN131" i="21"/>
  <c r="AY131" i="19"/>
  <c r="BU131" i="16"/>
  <c r="T131" i="18"/>
  <c r="BS117" i="17"/>
  <c r="BZ94" i="18"/>
  <c r="BS9" i="16"/>
  <c r="BZ68" i="17"/>
  <c r="BZ62" i="22"/>
  <c r="W131" i="19"/>
  <c r="BS50" i="17"/>
  <c r="BS70" i="19"/>
  <c r="BS115" i="24"/>
  <c r="BS65" i="17"/>
  <c r="CA65" i="17" s="1"/>
  <c r="BZ92" i="24"/>
  <c r="BZ8" i="19"/>
  <c r="CA8" i="19" s="1"/>
  <c r="BS12" i="24"/>
  <c r="M131" i="22"/>
  <c r="BS40" i="18"/>
  <c r="CA40" i="18" s="1"/>
  <c r="BV131" i="18"/>
  <c r="X44" i="32" s="1"/>
  <c r="BS9" i="24"/>
  <c r="K131" i="24"/>
  <c r="BZ10" i="24"/>
  <c r="BS69" i="19"/>
  <c r="BZ128" i="21"/>
  <c r="BZ36" i="24"/>
  <c r="BZ96" i="18"/>
  <c r="CA96" i="18" s="1"/>
  <c r="BZ5" i="24"/>
  <c r="BZ105" i="22"/>
  <c r="N131" i="21"/>
  <c r="M131" i="18"/>
  <c r="AX131" i="21"/>
  <c r="BS128" i="16"/>
  <c r="BZ123" i="17"/>
  <c r="BZ71" i="22"/>
  <c r="BS39" i="21"/>
  <c r="BZ59" i="21"/>
  <c r="BS105" i="22"/>
  <c r="CA73" i="18"/>
  <c r="AD131" i="21"/>
  <c r="G131" i="17"/>
  <c r="O131" i="19"/>
  <c r="AH131" i="19"/>
  <c r="BZ27" i="17"/>
  <c r="BZ22" i="17"/>
  <c r="CA22" i="17" s="1"/>
  <c r="BZ35" i="24"/>
  <c r="BS35" i="17"/>
  <c r="BS18" i="19"/>
  <c r="BZ122" i="21"/>
  <c r="BZ14" i="21"/>
  <c r="BS120" i="18"/>
  <c r="BS17" i="22"/>
  <c r="BZ44" i="21"/>
  <c r="BS83" i="22"/>
  <c r="CA83" i="22" s="1"/>
  <c r="BS78" i="19"/>
  <c r="BN131" i="18"/>
  <c r="BZ88" i="21"/>
  <c r="BS62" i="17"/>
  <c r="AJ131" i="22"/>
  <c r="BS63" i="22"/>
  <c r="BZ70" i="16"/>
  <c r="BZ83" i="17"/>
  <c r="BS64" i="18"/>
  <c r="BZ86" i="19"/>
  <c r="BS32" i="17"/>
  <c r="BZ53" i="21"/>
  <c r="H131" i="21"/>
  <c r="BL131" i="19"/>
  <c r="AQ131" i="22"/>
  <c r="F131" i="24"/>
  <c r="BZ129" i="19"/>
  <c r="BZ3" i="22"/>
  <c r="BZ129" i="22"/>
  <c r="BZ115" i="24"/>
  <c r="BZ38" i="22"/>
  <c r="L131" i="21"/>
  <c r="BX131" i="18"/>
  <c r="Z44" i="32" s="1"/>
  <c r="X131" i="17"/>
  <c r="BS100" i="16"/>
  <c r="AO131" i="22"/>
  <c r="BS113" i="21"/>
  <c r="BZ9" i="22"/>
  <c r="BS99" i="19"/>
  <c r="BS24" i="18"/>
  <c r="BS72" i="21"/>
  <c r="CA72" i="21" s="1"/>
  <c r="BS32" i="21"/>
  <c r="BZ48" i="16"/>
  <c r="BZ21" i="16"/>
  <c r="CA21" i="16" s="1"/>
  <c r="BS15" i="17"/>
  <c r="AF131" i="19"/>
  <c r="BS27" i="19"/>
  <c r="BS41" i="22"/>
  <c r="BZ68" i="22"/>
  <c r="BZ107" i="21"/>
  <c r="BZ101" i="19"/>
  <c r="CA101" i="19" s="1"/>
  <c r="BZ29" i="18"/>
  <c r="BS10" i="19"/>
  <c r="CA67" i="24"/>
  <c r="BZ28" i="17"/>
  <c r="AA131" i="22"/>
  <c r="N131" i="17"/>
  <c r="H131" i="19"/>
  <c r="BZ119" i="21"/>
  <c r="AE131" i="22"/>
  <c r="BS92" i="16"/>
  <c r="CA107" i="18"/>
  <c r="BZ3" i="18"/>
  <c r="BZ99" i="17"/>
  <c r="BZ56" i="19"/>
  <c r="BS23" i="21"/>
  <c r="BZ127" i="22"/>
  <c r="BS127" i="17"/>
  <c r="BZ89" i="16"/>
  <c r="BS89" i="19"/>
  <c r="CA67" i="17"/>
  <c r="BS58" i="16"/>
  <c r="BZ45" i="24"/>
  <c r="BS21" i="18"/>
  <c r="BZ119" i="16"/>
  <c r="I131" i="21"/>
  <c r="BE131" i="19"/>
  <c r="W131" i="18"/>
  <c r="BU131" i="22"/>
  <c r="BZ75" i="22"/>
  <c r="BS86" i="16"/>
  <c r="BS93" i="24"/>
  <c r="AQ131" i="18"/>
  <c r="AY131" i="24"/>
  <c r="BU131" i="17"/>
  <c r="T131" i="19"/>
  <c r="BS116" i="16"/>
  <c r="BS117" i="18"/>
  <c r="BS94" i="21"/>
  <c r="BZ94" i="19"/>
  <c r="BS9" i="17"/>
  <c r="CA9" i="17" s="1"/>
  <c r="BZ68" i="19"/>
  <c r="CA68" i="19" s="1"/>
  <c r="W131" i="24"/>
  <c r="AC131" i="17"/>
  <c r="BS70" i="24"/>
  <c r="BS129" i="17"/>
  <c r="CA43" i="24"/>
  <c r="CA54" i="22"/>
  <c r="BZ60" i="16"/>
  <c r="BZ124" i="21"/>
  <c r="BS111" i="17"/>
  <c r="BZ118" i="21"/>
  <c r="BS33" i="19"/>
  <c r="CA33" i="19" s="1"/>
  <c r="BZ8" i="24"/>
  <c r="BF131" i="21"/>
  <c r="AG131" i="18"/>
  <c r="BR131" i="17"/>
  <c r="BS40" i="19"/>
  <c r="CA40" i="19" s="1"/>
  <c r="BV131" i="19"/>
  <c r="X45" i="32" s="1"/>
  <c r="BB131" i="21"/>
  <c r="BS69" i="24"/>
  <c r="BZ128" i="22"/>
  <c r="CA108" i="18"/>
  <c r="BZ96" i="19"/>
  <c r="CA96" i="19" s="1"/>
  <c r="BS83" i="24"/>
  <c r="BS33" i="24"/>
  <c r="N131" i="22"/>
  <c r="Q131" i="17"/>
  <c r="M131" i="19"/>
  <c r="AX131" i="22"/>
  <c r="BS4" i="17"/>
  <c r="BZ22" i="21"/>
  <c r="BS29" i="18"/>
  <c r="BS17" i="17"/>
  <c r="CA91" i="24"/>
  <c r="BZ123" i="18"/>
  <c r="CA123" i="18" s="1"/>
  <c r="BS78" i="16"/>
  <c r="BS39" i="22"/>
  <c r="BZ59" i="22"/>
  <c r="BZ20" i="22"/>
  <c r="BZ15" i="16"/>
  <c r="CA15" i="16" s="1"/>
  <c r="G131" i="18"/>
  <c r="O131" i="24"/>
  <c r="AH131" i="24"/>
  <c r="BZ27" i="18"/>
  <c r="CA27" i="18" s="1"/>
  <c r="BS113" i="18"/>
  <c r="BZ22" i="18"/>
  <c r="CA22" i="18" s="1"/>
  <c r="BZ122" i="22"/>
  <c r="BS120" i="19"/>
  <c r="BZ44" i="22"/>
  <c r="BS78" i="24"/>
  <c r="BZ20" i="16"/>
  <c r="CA20" i="16" s="1"/>
  <c r="BN131" i="19"/>
  <c r="BZ117" i="16"/>
  <c r="BZ88" i="22"/>
  <c r="CA88" i="22" s="1"/>
  <c r="BZ70" i="17"/>
  <c r="CA70" i="17" s="1"/>
  <c r="BZ83" i="18"/>
  <c r="CA83" i="18" s="1"/>
  <c r="BS64" i="19"/>
  <c r="BZ123" i="21"/>
  <c r="BZ86" i="24"/>
  <c r="CA126" i="21"/>
  <c r="BZ53" i="22"/>
  <c r="H131" i="22"/>
  <c r="BD131" i="18"/>
  <c r="O44" i="32" s="1"/>
  <c r="BL131" i="24"/>
  <c r="V131" i="17"/>
  <c r="BZ129" i="24"/>
  <c r="BS124" i="16"/>
  <c r="BS65" i="24"/>
  <c r="CA49" i="24"/>
  <c r="BX131" i="19"/>
  <c r="Z45" i="32" s="1"/>
  <c r="X131" i="18"/>
  <c r="BS100" i="17"/>
  <c r="BZ16" i="21"/>
  <c r="L131" i="22"/>
  <c r="BS99" i="24"/>
  <c r="BS10" i="21"/>
  <c r="CA91" i="16"/>
  <c r="CA84" i="21"/>
  <c r="BZ48" i="17"/>
  <c r="CA48" i="17" s="1"/>
  <c r="BS105" i="18"/>
  <c r="BS125" i="17"/>
  <c r="BZ21" i="17"/>
  <c r="CA21" i="17" s="1"/>
  <c r="CA31" i="24"/>
  <c r="BZ28" i="21"/>
  <c r="BA131" i="22"/>
  <c r="AF131" i="24"/>
  <c r="AL131" i="17"/>
  <c r="CA31" i="21"/>
  <c r="BS27" i="24"/>
  <c r="BZ107" i="22"/>
  <c r="BG131" i="21"/>
  <c r="BZ101" i="24"/>
  <c r="BZ29" i="19"/>
  <c r="BS10" i="24"/>
  <c r="BS76" i="16"/>
  <c r="CA19" i="19"/>
  <c r="BZ78" i="16"/>
  <c r="CA78" i="16" s="1"/>
  <c r="BS77" i="18"/>
  <c r="BZ28" i="18"/>
  <c r="BZ2" i="16"/>
  <c r="BT131" i="16"/>
  <c r="N131" i="18"/>
  <c r="H131" i="24"/>
  <c r="BZ119" i="22"/>
  <c r="BZ40" i="21"/>
  <c r="BZ65" i="21"/>
  <c r="BS80" i="22"/>
  <c r="BZ3" i="19"/>
  <c r="BZ99" i="18"/>
  <c r="CA99" i="18" s="1"/>
  <c r="BZ56" i="24"/>
  <c r="BS56" i="17"/>
  <c r="CA85" i="19"/>
  <c r="BS23" i="22"/>
  <c r="BS127" i="18"/>
  <c r="BZ89" i="17"/>
  <c r="BZ64" i="16"/>
  <c r="CA64" i="16" s="1"/>
  <c r="BS111" i="21"/>
  <c r="BS26" i="17"/>
  <c r="CA26" i="17" s="1"/>
  <c r="BZ119" i="17"/>
  <c r="CA119" i="17" s="1"/>
  <c r="I131" i="22"/>
  <c r="BE131" i="24"/>
  <c r="BK131" i="17"/>
  <c r="AO131" i="19"/>
  <c r="BS44" i="24"/>
  <c r="CA108" i="19"/>
  <c r="BS26" i="21"/>
  <c r="BL131" i="21"/>
  <c r="AQ131" i="19"/>
  <c r="AK131" i="16"/>
  <c r="BU131" i="18"/>
  <c r="W44" i="32" s="1"/>
  <c r="T131" i="24"/>
  <c r="BS117" i="19"/>
  <c r="BS94" i="22"/>
  <c r="BZ94" i="24"/>
  <c r="BZ68" i="24"/>
  <c r="BZ42" i="21"/>
  <c r="BS129" i="18"/>
  <c r="BZ5" i="21"/>
  <c r="BZ32" i="21"/>
  <c r="BZ60" i="18"/>
  <c r="BZ124" i="22"/>
  <c r="BS111" i="18"/>
  <c r="BZ118" i="22"/>
  <c r="BS12" i="16"/>
  <c r="BS119" i="22"/>
  <c r="BS74" i="24"/>
  <c r="BF131" i="22"/>
  <c r="AG131" i="19"/>
  <c r="BR131" i="18"/>
  <c r="T44" i="32" s="1"/>
  <c r="BS40" i="24"/>
  <c r="BS92" i="22"/>
  <c r="AV131" i="18"/>
  <c r="BV131" i="24"/>
  <c r="X46" i="32" s="1"/>
  <c r="BS88" i="16"/>
  <c r="Q131" i="19"/>
  <c r="BZ42" i="16"/>
  <c r="CA42" i="16" s="1"/>
  <c r="BZ17" i="16"/>
  <c r="BZ96" i="24"/>
  <c r="BS64" i="21"/>
  <c r="BS123" i="24"/>
  <c r="CA25" i="17"/>
  <c r="BS28" i="21"/>
  <c r="Q131" i="18"/>
  <c r="M131" i="24"/>
  <c r="BS4" i="16"/>
  <c r="CA109" i="16"/>
  <c r="BZ22" i="22"/>
  <c r="BS16" i="21"/>
  <c r="BH131" i="21"/>
  <c r="BS3" i="18"/>
  <c r="BS128" i="18"/>
  <c r="CA128" i="18" s="1"/>
  <c r="BS120" i="16"/>
  <c r="BS116" i="17"/>
  <c r="CA43" i="18"/>
  <c r="BS83" i="18"/>
  <c r="BZ123" i="19"/>
  <c r="BS71" i="21"/>
  <c r="BS125" i="24"/>
  <c r="BS8" i="22"/>
  <c r="BS119" i="17"/>
  <c r="BZ15" i="17"/>
  <c r="CA15" i="17" s="1"/>
  <c r="AB131" i="21"/>
  <c r="G131" i="19"/>
  <c r="BS51" i="18"/>
  <c r="BZ27" i="19"/>
  <c r="CA27" i="19" s="1"/>
  <c r="BS113" i="19"/>
  <c r="BZ22" i="19"/>
  <c r="CA22" i="19" s="1"/>
  <c r="BS68" i="17"/>
  <c r="BZ62" i="16"/>
  <c r="E131" i="21"/>
  <c r="E47" i="32" s="1"/>
  <c r="AD131" i="22"/>
  <c r="BZ116" i="16"/>
  <c r="BZ78" i="21"/>
  <c r="BZ20" i="18"/>
  <c r="BN131" i="24"/>
  <c r="BS75" i="17"/>
  <c r="BZ117" i="17"/>
  <c r="CA117" i="17" s="1"/>
  <c r="CA55" i="21"/>
  <c r="CA114" i="18"/>
  <c r="BZ70" i="18"/>
  <c r="CA70" i="18" s="1"/>
  <c r="BZ83" i="19"/>
  <c r="BS64" i="24"/>
  <c r="BZ123" i="22"/>
  <c r="BZ58" i="16"/>
  <c r="CA58" i="16" s="1"/>
  <c r="BS111" i="22"/>
  <c r="BD131" i="19"/>
  <c r="O45" i="32" s="1"/>
  <c r="V131" i="18"/>
  <c r="AB131" i="18"/>
  <c r="BS50" i="16"/>
  <c r="BS14" i="16"/>
  <c r="BS124" i="17"/>
  <c r="BQ131" i="21"/>
  <c r="BX131" i="24"/>
  <c r="Z46" i="32" s="1"/>
  <c r="X131" i="19"/>
  <c r="BZ45" i="21"/>
  <c r="BS39" i="16"/>
  <c r="BS100" i="18"/>
  <c r="Z131" i="17"/>
  <c r="BZ16" i="22"/>
  <c r="BZ29" i="21"/>
  <c r="BS10" i="22"/>
  <c r="BS24" i="24"/>
  <c r="CA19" i="24"/>
  <c r="CA66" i="22"/>
  <c r="BZ48" i="18"/>
  <c r="CA48" i="18" s="1"/>
  <c r="BS105" i="19"/>
  <c r="CA97" i="22"/>
  <c r="BZ21" i="18"/>
  <c r="CA21" i="18" s="1"/>
  <c r="BZ28" i="22"/>
  <c r="AY131" i="21"/>
  <c r="AL131" i="18"/>
  <c r="BS118" i="16"/>
  <c r="BZ29" i="24"/>
  <c r="BZ18" i="21"/>
  <c r="BS24" i="22"/>
  <c r="BZ76" i="21"/>
  <c r="BS76" i="17"/>
  <c r="BS89" i="24"/>
  <c r="BS70" i="21"/>
  <c r="CA67" i="21"/>
  <c r="BZ78" i="17"/>
  <c r="CA78" i="17" s="1"/>
  <c r="BZ28" i="19"/>
  <c r="CA28" i="19" s="1"/>
  <c r="BT131" i="17"/>
  <c r="BZ2" i="17"/>
  <c r="N131" i="19"/>
  <c r="BS47" i="16"/>
  <c r="BS47" i="18"/>
  <c r="F131" i="17"/>
  <c r="BZ40" i="22"/>
  <c r="BZ65" i="22"/>
  <c r="BZ107" i="24"/>
  <c r="BZ3" i="24"/>
  <c r="BZ99" i="19"/>
  <c r="CA99" i="19" s="1"/>
  <c r="BZ4" i="21"/>
  <c r="BS127" i="19"/>
  <c r="BZ120" i="16"/>
  <c r="CA120" i="16" s="1"/>
  <c r="BZ89" i="18"/>
  <c r="CA89" i="18" s="1"/>
  <c r="BZ64" i="18"/>
  <c r="CA64" i="18" s="1"/>
  <c r="BZ77" i="16"/>
  <c r="CA77" i="16" s="1"/>
  <c r="BS58" i="17"/>
  <c r="BZ124" i="16"/>
  <c r="CA124" i="16" s="1"/>
  <c r="BS21" i="24"/>
  <c r="BZ119" i="18"/>
  <c r="CA119" i="18" s="1"/>
  <c r="G131" i="21"/>
  <c r="BK131" i="18"/>
  <c r="C131" i="16"/>
  <c r="AU131" i="22"/>
  <c r="BA131" i="21"/>
  <c r="AO131" i="24"/>
  <c r="BZ76" i="16"/>
  <c r="CA76" i="16" s="1"/>
  <c r="BZ60" i="21"/>
  <c r="BZ39" i="21"/>
  <c r="BZ8" i="21"/>
  <c r="BL131" i="22"/>
  <c r="AQ131" i="24"/>
  <c r="BS92" i="17"/>
  <c r="BU131" i="19"/>
  <c r="W45" i="32" s="1"/>
  <c r="BS116" i="18"/>
  <c r="BS9" i="19"/>
  <c r="CA9" i="19" s="1"/>
  <c r="BN131" i="22"/>
  <c r="AC131" i="19"/>
  <c r="BZ42" i="22"/>
  <c r="BS69" i="16"/>
  <c r="CA85" i="17"/>
  <c r="BS50" i="21"/>
  <c r="CA50" i="21" s="1"/>
  <c r="BS129" i="19"/>
  <c r="BZ5" i="22"/>
  <c r="BZ32" i="22"/>
  <c r="BS40" i="21"/>
  <c r="BZ60" i="17"/>
  <c r="CA60" i="17" s="1"/>
  <c r="BS111" i="19"/>
  <c r="BS118" i="21"/>
  <c r="BS12" i="17"/>
  <c r="BD131" i="21"/>
  <c r="O47" i="32" s="1"/>
  <c r="AG131" i="24"/>
  <c r="AM131" i="17"/>
  <c r="BR131" i="19"/>
  <c r="T45" i="32" s="1"/>
  <c r="AV131" i="19"/>
  <c r="BS96" i="22"/>
  <c r="CA25" i="21"/>
  <c r="BS6" i="18"/>
  <c r="CA6" i="18" s="1"/>
  <c r="BS88" i="17"/>
  <c r="AC131" i="21"/>
  <c r="Q131" i="24"/>
  <c r="BZ42" i="18"/>
  <c r="BZ17" i="17"/>
  <c r="CA17" i="17" s="1"/>
  <c r="BS64" i="22"/>
  <c r="BS45" i="16"/>
  <c r="BS53" i="16"/>
  <c r="BS53" i="18"/>
  <c r="BS28" i="22"/>
  <c r="BZ74" i="21"/>
  <c r="BH131" i="22"/>
  <c r="BF131" i="16"/>
  <c r="BS4" i="18"/>
  <c r="BS81" i="17"/>
  <c r="BS6" i="22"/>
  <c r="BZ35" i="21"/>
  <c r="BS16" i="22"/>
  <c r="BS3" i="19"/>
  <c r="BS101" i="16"/>
  <c r="BS128" i="19"/>
  <c r="CA128" i="19" s="1"/>
  <c r="BS36" i="21"/>
  <c r="BZ24" i="16"/>
  <c r="BZ4" i="16"/>
  <c r="CA4" i="16" s="1"/>
  <c r="BS120" i="17"/>
  <c r="BZ123" i="24"/>
  <c r="BS71" i="22"/>
  <c r="BS59" i="21"/>
  <c r="CA73" i="21"/>
  <c r="BZ15" i="18"/>
  <c r="CA15" i="18" s="1"/>
  <c r="AB131" i="22"/>
  <c r="G131" i="24"/>
  <c r="BH131" i="17"/>
  <c r="BS51" i="19"/>
  <c r="BZ27" i="24"/>
  <c r="BZ22" i="24"/>
  <c r="BZ62" i="18"/>
  <c r="BZ116" i="18"/>
  <c r="CA116" i="18" s="1"/>
  <c r="BZ11" i="21"/>
  <c r="CA11" i="21" s="1"/>
  <c r="BZ78" i="22"/>
  <c r="BZ58" i="21"/>
  <c r="BZ20" i="17"/>
  <c r="CA20" i="17" s="1"/>
  <c r="BS75" i="18"/>
  <c r="BZ117" i="18"/>
  <c r="CA117" i="18" s="1"/>
  <c r="BS56" i="16"/>
  <c r="BS56" i="18"/>
  <c r="BS72" i="17"/>
  <c r="BZ70" i="19"/>
  <c r="CA109" i="24"/>
  <c r="BZ83" i="24"/>
  <c r="BS38" i="16"/>
  <c r="BZ58" i="18"/>
  <c r="BZ21" i="21"/>
  <c r="BD131" i="24"/>
  <c r="O46" i="32" s="1"/>
  <c r="V131" i="19"/>
  <c r="BS80" i="18"/>
  <c r="CA80" i="18" s="1"/>
  <c r="BS8" i="24"/>
  <c r="AB131" i="17"/>
  <c r="BZ41" i="21"/>
  <c r="BS81" i="21"/>
  <c r="BS99" i="21"/>
  <c r="BZ120" i="21"/>
  <c r="BS124" i="18"/>
  <c r="CA124" i="18" s="1"/>
  <c r="BS20" i="21"/>
  <c r="BQ131" i="22"/>
  <c r="AR131" i="16"/>
  <c r="AZ131" i="18"/>
  <c r="BZ45" i="22"/>
  <c r="BS39" i="17"/>
  <c r="CA39" i="17" s="1"/>
  <c r="BS100" i="19"/>
  <c r="Z131" i="18"/>
  <c r="BS99" i="16"/>
  <c r="BZ29" i="22"/>
  <c r="BS78" i="21"/>
  <c r="BS104" i="22"/>
  <c r="BZ98" i="16"/>
  <c r="BZ48" i="19"/>
  <c r="BS105" i="24"/>
  <c r="BZ21" i="19"/>
  <c r="CA21" i="19" s="1"/>
  <c r="AY131" i="22"/>
  <c r="AD131" i="17"/>
  <c r="AL131" i="19"/>
  <c r="BS118" i="17"/>
  <c r="BS27" i="16"/>
  <c r="BS113" i="22"/>
  <c r="BS107" i="16"/>
  <c r="BZ18" i="22"/>
  <c r="BZ76" i="22"/>
  <c r="BS76" i="18"/>
  <c r="BZ72" i="16"/>
  <c r="BS70" i="22"/>
  <c r="BZ11" i="16"/>
  <c r="BZ78" i="18"/>
  <c r="CA78" i="18" s="1"/>
  <c r="BS77" i="19"/>
  <c r="CA77" i="19" s="1"/>
  <c r="BS39" i="18"/>
  <c r="CA39" i="18" s="1"/>
  <c r="BZ8" i="22"/>
  <c r="BZ28" i="24"/>
  <c r="CA28" i="24" s="1"/>
  <c r="BZ2" i="18"/>
  <c r="BT131" i="18"/>
  <c r="V44" i="32" s="1"/>
  <c r="N131" i="24"/>
  <c r="F131" i="19"/>
  <c r="BP131" i="16"/>
  <c r="BS110" i="16"/>
  <c r="BS62" i="18"/>
  <c r="AU131" i="17"/>
  <c r="BZ99" i="24"/>
  <c r="BZ4" i="22"/>
  <c r="BZ122" i="16"/>
  <c r="BS127" i="24"/>
  <c r="BZ120" i="17"/>
  <c r="CA120" i="17" s="1"/>
  <c r="BZ89" i="19"/>
  <c r="CA89" i="19" s="1"/>
  <c r="BZ64" i="17"/>
  <c r="CA64" i="17" s="1"/>
  <c r="BZ77" i="17"/>
  <c r="CA77" i="17" s="1"/>
  <c r="BS58" i="18"/>
  <c r="CA124" i="17"/>
  <c r="CA97" i="17"/>
  <c r="BZ119" i="19"/>
  <c r="BS87" i="21"/>
  <c r="CA87" i="21" s="1"/>
  <c r="BS2" i="22"/>
  <c r="G131" i="22"/>
  <c r="BK131" i="19"/>
  <c r="BS52" i="16"/>
  <c r="BZ46" i="16"/>
  <c r="BS2" i="17"/>
  <c r="C131" i="17"/>
  <c r="BZ94" i="21"/>
  <c r="BQ131" i="17"/>
  <c r="CA85" i="18"/>
  <c r="BZ18" i="16"/>
  <c r="CA18" i="16" s="1"/>
  <c r="BZ76" i="17"/>
  <c r="CA76" i="17" s="1"/>
  <c r="BZ60" i="22"/>
  <c r="BS98" i="21"/>
  <c r="BZ92" i="21"/>
  <c r="AL131" i="21"/>
  <c r="AK131" i="18"/>
  <c r="BS26" i="16"/>
  <c r="BZ2" i="24"/>
  <c r="BU131" i="24"/>
  <c r="W46" i="32" s="1"/>
  <c r="BS116" i="19"/>
  <c r="AO131" i="21"/>
  <c r="AC131" i="24"/>
  <c r="BS69" i="17"/>
  <c r="BS50" i="22"/>
  <c r="CA50" i="22" s="1"/>
  <c r="BZ17" i="21"/>
  <c r="BS40" i="22"/>
  <c r="BZ60" i="19"/>
  <c r="BS111" i="24"/>
  <c r="BZ39" i="22"/>
  <c r="BS118" i="22"/>
  <c r="BZ34" i="16"/>
  <c r="BD131" i="22"/>
  <c r="AE131" i="16"/>
  <c r="AM131" i="18"/>
  <c r="BR131" i="24"/>
  <c r="T46" i="32" s="1"/>
  <c r="AV131" i="24"/>
  <c r="BS88" i="18"/>
  <c r="BZ42" i="17"/>
  <c r="CA42" i="17" s="1"/>
  <c r="BZ17" i="18"/>
  <c r="BS11" i="18"/>
  <c r="BS45" i="17"/>
  <c r="BS8" i="16"/>
  <c r="BS12" i="21"/>
  <c r="BZ74" i="22"/>
  <c r="AT131" i="21"/>
  <c r="U131" i="18"/>
  <c r="BF131" i="17"/>
  <c r="BS4" i="19"/>
  <c r="BS17" i="16"/>
  <c r="BS81" i="18"/>
  <c r="BS3" i="24"/>
  <c r="AQ131" i="17"/>
  <c r="BS29" i="19"/>
  <c r="BS29" i="24"/>
  <c r="BZ24" i="17"/>
  <c r="BZ4" i="17"/>
  <c r="BS83" i="19"/>
  <c r="CA83" i="19" s="1"/>
  <c r="CA108" i="22"/>
  <c r="BS59" i="22"/>
  <c r="BZ15" i="19"/>
  <c r="BJ131" i="21"/>
  <c r="BH131" i="18"/>
  <c r="CA61" i="22"/>
  <c r="BS51" i="24"/>
  <c r="BZ62" i="17"/>
  <c r="CA62" i="17" s="1"/>
  <c r="BS3" i="21"/>
  <c r="CA66" i="18"/>
  <c r="BZ116" i="17"/>
  <c r="CA116" i="17" s="1"/>
  <c r="BS44" i="22"/>
  <c r="BZ58" i="22"/>
  <c r="BZ20" i="19"/>
  <c r="BS75" i="19"/>
  <c r="BS5" i="19"/>
  <c r="BZ117" i="19"/>
  <c r="CA117" i="19" s="1"/>
  <c r="BS62" i="21"/>
  <c r="BZ63" i="21"/>
  <c r="BS72" i="18"/>
  <c r="BS89" i="17"/>
  <c r="BZ70" i="24"/>
  <c r="BZ58" i="17"/>
  <c r="CA58" i="17" s="1"/>
  <c r="BS60" i="18"/>
  <c r="BZ21" i="22"/>
  <c r="BS80" i="16"/>
  <c r="AJ131" i="24"/>
  <c r="D131" i="21"/>
  <c r="D47" i="32" s="1"/>
  <c r="BJ131" i="18"/>
  <c r="V131" i="24"/>
  <c r="AB131" i="19"/>
  <c r="BZ41" i="22"/>
  <c r="BS81" i="22"/>
  <c r="BS99" i="22"/>
  <c r="BS82" i="16"/>
  <c r="BS36" i="18"/>
  <c r="BZ63" i="16"/>
  <c r="CA63" i="16" s="1"/>
  <c r="BS122" i="16"/>
  <c r="BS14" i="17"/>
  <c r="BZ120" i="22"/>
  <c r="CA91" i="17"/>
  <c r="BS124" i="19"/>
  <c r="BZ48" i="21"/>
  <c r="BS20" i="22"/>
  <c r="BZ74" i="16"/>
  <c r="CA74" i="16" s="1"/>
  <c r="BO131" i="21"/>
  <c r="AR131" i="17"/>
  <c r="AZ131" i="19"/>
  <c r="BS117" i="16"/>
  <c r="BS100" i="24"/>
  <c r="Z131" i="19"/>
  <c r="BS24" i="16"/>
  <c r="BS78" i="22"/>
  <c r="BZ98" i="18"/>
  <c r="CA98" i="18" s="1"/>
  <c r="BZ48" i="24"/>
  <c r="BS65" i="18"/>
  <c r="CA65" i="18" s="1"/>
  <c r="CA13" i="22"/>
  <c r="BS34" i="16"/>
  <c r="BZ21" i="24"/>
  <c r="BY131" i="21"/>
  <c r="AA47" i="32" s="1"/>
  <c r="BW131" i="16"/>
  <c r="AD131" i="19"/>
  <c r="AL131" i="24"/>
  <c r="BS118" i="18"/>
  <c r="BW131" i="21"/>
  <c r="Y47" i="32" s="1"/>
  <c r="BS27" i="17"/>
  <c r="X131" i="24"/>
  <c r="BZ82" i="21"/>
  <c r="BS24" i="21"/>
  <c r="BS76" i="19"/>
  <c r="BZ72" i="17"/>
  <c r="BZ11" i="17"/>
  <c r="BZ78" i="19"/>
  <c r="CA78" i="19" s="1"/>
  <c r="BS39" i="19"/>
  <c r="CA39" i="19" s="1"/>
  <c r="CA49" i="18"/>
  <c r="BZ113" i="21"/>
  <c r="BS94" i="17"/>
  <c r="BT131" i="19"/>
  <c r="V45" i="32" s="1"/>
  <c r="BZ2" i="19"/>
  <c r="AU131" i="18"/>
  <c r="BZ12" i="16"/>
  <c r="BS47" i="19"/>
  <c r="F131" i="18"/>
  <c r="BS65" i="21"/>
  <c r="BS92" i="24"/>
  <c r="BZ94" i="22"/>
  <c r="BS56" i="21"/>
  <c r="BZ18" i="18"/>
  <c r="CA18" i="18" s="1"/>
  <c r="BZ76" i="18"/>
  <c r="CA76" i="18" s="1"/>
  <c r="BS86" i="24"/>
  <c r="BS98" i="22"/>
  <c r="BZ92" i="22"/>
  <c r="BS21" i="21"/>
  <c r="AL131" i="22"/>
  <c r="AO131" i="17"/>
  <c r="AK131" i="19"/>
  <c r="BZ75" i="16"/>
  <c r="CA75" i="16" s="1"/>
  <c r="BZ36" i="21"/>
  <c r="BZ17" i="22"/>
  <c r="CA30" i="16"/>
  <c r="BZ60" i="24"/>
  <c r="BS71" i="18"/>
  <c r="CA71" i="18" s="1"/>
  <c r="BZ34" i="18"/>
  <c r="CA34" i="18" s="1"/>
  <c r="BS12" i="19"/>
  <c r="AE131" i="17"/>
  <c r="AM131" i="19"/>
  <c r="BS119" i="16"/>
  <c r="BS6" i="24"/>
  <c r="BS88" i="19"/>
  <c r="BZ42" i="19"/>
  <c r="CA85" i="16"/>
  <c r="BZ17" i="19"/>
  <c r="BS53" i="19"/>
  <c r="BS8" i="17"/>
  <c r="BS12" i="22"/>
  <c r="BS47" i="21"/>
  <c r="AT131" i="22"/>
  <c r="U131" i="19"/>
  <c r="BF131" i="18"/>
  <c r="BS4" i="24"/>
  <c r="BS81" i="19"/>
  <c r="BS6" i="21"/>
  <c r="BZ24" i="18"/>
  <c r="CA24" i="18" s="1"/>
  <c r="BS76" i="21"/>
  <c r="BZ4" i="18"/>
  <c r="CA4" i="18" s="1"/>
  <c r="BS45" i="18"/>
  <c r="BS106" i="21"/>
  <c r="BS119" i="21"/>
  <c r="BZ15" i="24"/>
  <c r="BJ131" i="22"/>
  <c r="E131" i="17"/>
  <c r="BH131" i="19"/>
  <c r="CA55" i="22"/>
  <c r="BZ62" i="19"/>
  <c r="CA62" i="19" s="1"/>
  <c r="BS69" i="21"/>
  <c r="BS18" i="18"/>
  <c r="BZ116" i="19"/>
  <c r="BS5" i="21"/>
  <c r="BZ20" i="24"/>
  <c r="BS75" i="24"/>
  <c r="BZ117" i="24"/>
  <c r="BZ113" i="16"/>
  <c r="CA113" i="16" s="1"/>
  <c r="BS62" i="22"/>
  <c r="F131" i="21"/>
  <c r="BZ69" i="16"/>
  <c r="CA69" i="16" s="1"/>
  <c r="BS56" i="19"/>
  <c r="BS18" i="22"/>
  <c r="BZ63" i="22"/>
  <c r="BS72" i="19"/>
  <c r="BZ44" i="16"/>
  <c r="CA44" i="16" s="1"/>
  <c r="BS123" i="21"/>
  <c r="BZ51" i="16"/>
  <c r="BZ58" i="19"/>
  <c r="BS60" i="19"/>
  <c r="D131" i="22"/>
  <c r="BB131" i="17"/>
  <c r="BJ131" i="19"/>
  <c r="BS53" i="17"/>
  <c r="BS80" i="19"/>
  <c r="CA80" i="19" s="1"/>
  <c r="AB131" i="24"/>
  <c r="CA73" i="22"/>
  <c r="X131" i="21"/>
  <c r="BS42" i="18"/>
  <c r="BS82" i="17"/>
  <c r="BZ95" i="17"/>
  <c r="BZ23" i="21"/>
  <c r="BZ63" i="17"/>
  <c r="CA63" i="17" s="1"/>
  <c r="BS77" i="16"/>
  <c r="BS124" i="24"/>
  <c r="BZ98" i="21"/>
  <c r="BZ48" i="22"/>
  <c r="BZ74" i="17"/>
  <c r="CA74" i="17" s="1"/>
  <c r="BO131" i="22"/>
  <c r="AR131" i="18"/>
  <c r="AZ131" i="24"/>
  <c r="Z131" i="24"/>
  <c r="BS17" i="18"/>
  <c r="BZ81" i="16"/>
  <c r="CA61" i="16"/>
  <c r="BS24" i="17"/>
  <c r="BZ98" i="19"/>
  <c r="CA98" i="19" s="1"/>
  <c r="CA30" i="22"/>
  <c r="BZ105" i="16"/>
  <c r="BS87" i="16"/>
  <c r="BZ2" i="22"/>
  <c r="BY131" i="22"/>
  <c r="AD131" i="18"/>
  <c r="BS118" i="19"/>
  <c r="BW131" i="22"/>
  <c r="BJ131" i="17"/>
  <c r="BZ82" i="22"/>
  <c r="BS128" i="22"/>
  <c r="BS76" i="24"/>
  <c r="BZ72" i="18"/>
  <c r="CA72" i="18" s="1"/>
  <c r="BZ11" i="18"/>
  <c r="CA11" i="18" s="1"/>
  <c r="BZ78" i="24"/>
  <c r="BS39" i="24"/>
  <c r="BZ113" i="22"/>
  <c r="BS94" i="18"/>
  <c r="BZ115" i="21"/>
  <c r="BS51" i="16"/>
  <c r="BT131" i="24"/>
  <c r="V46" i="32" s="1"/>
  <c r="BZ12" i="18"/>
  <c r="CA12" i="18" s="1"/>
  <c r="BS87" i="17"/>
  <c r="BZ26" i="21"/>
  <c r="BS65" i="22"/>
  <c r="BS58" i="24"/>
  <c r="BS71" i="16"/>
  <c r="CA124" i="19"/>
  <c r="BS48" i="19"/>
  <c r="BS20" i="18"/>
  <c r="BC131" i="19"/>
  <c r="N45" i="32" s="1"/>
  <c r="AW131" i="16"/>
  <c r="BS52" i="18"/>
  <c r="CA52" i="18" s="1"/>
  <c r="CA46" i="18"/>
  <c r="C131" i="19"/>
  <c r="C45" i="32" s="1"/>
  <c r="BS2" i="19"/>
  <c r="BZ18" i="17"/>
  <c r="CA18" i="17" s="1"/>
  <c r="BZ76" i="19"/>
  <c r="CA76" i="19" s="1"/>
  <c r="BS14" i="18"/>
  <c r="BS92" i="21"/>
  <c r="CA97" i="16"/>
  <c r="BS21" i="22"/>
  <c r="Y131" i="21"/>
  <c r="AS131" i="17"/>
  <c r="AO131" i="18"/>
  <c r="AK131" i="24"/>
  <c r="BS81" i="16"/>
  <c r="BZ75" i="17"/>
  <c r="BZ36" i="22"/>
  <c r="BS95" i="24"/>
  <c r="BS117" i="21"/>
  <c r="BZ111" i="16"/>
  <c r="BZ34" i="17"/>
  <c r="BB131" i="22"/>
  <c r="AE131" i="18"/>
  <c r="AM131" i="24"/>
  <c r="BS88" i="24"/>
  <c r="BZ42" i="24"/>
  <c r="BZ17" i="24"/>
  <c r="BS11" i="19"/>
  <c r="BS11" i="24"/>
  <c r="BS77" i="17"/>
  <c r="BS47" i="22"/>
  <c r="CA47" i="22" s="1"/>
  <c r="AR131" i="21"/>
  <c r="U131" i="24"/>
  <c r="AA131" i="17"/>
  <c r="BF131" i="19"/>
  <c r="BS74" i="18"/>
  <c r="BS81" i="24"/>
  <c r="BS3" i="16"/>
  <c r="BS29" i="16"/>
  <c r="BZ24" i="19"/>
  <c r="BS23" i="18"/>
  <c r="BS76" i="22"/>
  <c r="BZ4" i="19"/>
  <c r="CA4" i="19" s="1"/>
  <c r="BS120" i="24"/>
  <c r="BS123" i="17"/>
  <c r="BS45" i="19"/>
  <c r="BZ46" i="21"/>
  <c r="CA46" i="21" s="1"/>
  <c r="BS106" i="22"/>
  <c r="BS28" i="16"/>
  <c r="AV131" i="21"/>
  <c r="I131" i="17"/>
  <c r="E131" i="18"/>
  <c r="E44" i="32" s="1"/>
  <c r="BZ62" i="24"/>
  <c r="BS3" i="22"/>
  <c r="BS69" i="22"/>
  <c r="BZ116" i="24"/>
  <c r="CA116" i="24" s="1"/>
  <c r="BS86" i="18"/>
  <c r="BS5" i="22"/>
  <c r="BZ113" i="17"/>
  <c r="F131" i="22"/>
  <c r="BZ69" i="17"/>
  <c r="CA69" i="17" s="1"/>
  <c r="CA61" i="18"/>
  <c r="BS72" i="24"/>
  <c r="BZ44" i="18"/>
  <c r="BZ11" i="22"/>
  <c r="BS123" i="22"/>
  <c r="BZ51" i="17"/>
  <c r="BS38" i="19"/>
  <c r="BZ58" i="24"/>
  <c r="BS60" i="24"/>
  <c r="BZ118" i="16"/>
  <c r="CA118" i="16" s="1"/>
  <c r="CA73" i="16"/>
  <c r="BS125" i="21"/>
  <c r="BZ100" i="21"/>
  <c r="BX131" i="21"/>
  <c r="Z47" i="32" s="1"/>
  <c r="BB131" i="18"/>
  <c r="BJ131" i="24"/>
  <c r="BP131" i="17"/>
  <c r="BS42" i="19"/>
  <c r="BS82" i="18"/>
  <c r="BS36" i="24"/>
  <c r="BZ95" i="18"/>
  <c r="BZ63" i="18"/>
  <c r="CA63" i="18" s="1"/>
  <c r="BS38" i="18"/>
  <c r="BS86" i="21"/>
  <c r="BZ98" i="22"/>
  <c r="CA103" i="22"/>
  <c r="BS112" i="21"/>
  <c r="BZ74" i="18"/>
  <c r="AR131" i="19"/>
  <c r="J131" i="18"/>
  <c r="BZ81" i="17"/>
  <c r="CA81" i="17" s="1"/>
  <c r="BS50" i="18"/>
  <c r="BS14" i="22"/>
  <c r="CA14" i="22" s="1"/>
  <c r="CA84" i="19"/>
  <c r="BZ98" i="24"/>
  <c r="BS65" i="19"/>
  <c r="CA65" i="19" s="1"/>
  <c r="BZ105" i="17"/>
  <c r="CA105" i="17" s="1"/>
  <c r="BZ53" i="16"/>
  <c r="CA53" i="16" s="1"/>
  <c r="BS34" i="17"/>
  <c r="BZ80" i="21"/>
  <c r="BS74" i="21"/>
  <c r="BW131" i="18"/>
  <c r="Y44" i="32" s="1"/>
  <c r="AD131" i="24"/>
  <c r="L131" i="17"/>
  <c r="BS118" i="24"/>
  <c r="BS68" i="16"/>
  <c r="BZ6" i="21"/>
  <c r="BS101" i="22"/>
  <c r="BZ72" i="19"/>
  <c r="CA72" i="19" s="1"/>
  <c r="BS115" i="21"/>
  <c r="CA109" i="17"/>
  <c r="BZ11" i="19"/>
  <c r="CA11" i="19" s="1"/>
  <c r="BS11" i="16"/>
  <c r="BS94" i="19"/>
  <c r="BZ115" i="22"/>
  <c r="BS51" i="17"/>
  <c r="P131" i="16"/>
  <c r="AI131" i="22"/>
  <c r="BZ12" i="17"/>
  <c r="CA12" i="17" s="1"/>
  <c r="BS47" i="24"/>
  <c r="BS87" i="18"/>
  <c r="CA85" i="22"/>
  <c r="BS33" i="21"/>
  <c r="AM131" i="21"/>
  <c r="AZ131" i="17"/>
  <c r="AU131" i="19"/>
  <c r="BZ82" i="17"/>
  <c r="CA82" i="17" s="1"/>
  <c r="CA122" i="19"/>
  <c r="BZ120" i="24"/>
  <c r="BZ57" i="16"/>
  <c r="CA57" i="16" s="1"/>
  <c r="BZ38" i="16"/>
  <c r="CA38" i="16" s="1"/>
  <c r="BZ77" i="24"/>
  <c r="BS32" i="16"/>
  <c r="BS32" i="18"/>
  <c r="BS48" i="24"/>
  <c r="BS20" i="19"/>
  <c r="BZ34" i="21"/>
  <c r="E131" i="22"/>
  <c r="BC131" i="24"/>
  <c r="N46" i="32" s="1"/>
  <c r="BS52" i="19"/>
  <c r="CA52" i="19" s="1"/>
  <c r="CA46" i="19"/>
  <c r="BS2" i="24"/>
  <c r="C131" i="24"/>
  <c r="C46" i="32" s="1"/>
  <c r="BS68" i="22"/>
  <c r="BS75" i="22"/>
  <c r="BZ18" i="19"/>
  <c r="CA18" i="19" s="1"/>
  <c r="BZ76" i="24"/>
  <c r="BS111" i="16"/>
  <c r="CA25" i="19"/>
  <c r="BZ87" i="16"/>
  <c r="CA87" i="16" s="1"/>
  <c r="Y131" i="22"/>
  <c r="BS113" i="17"/>
  <c r="BZ75" i="18"/>
  <c r="CA75" i="18" s="1"/>
  <c r="BS42" i="22"/>
  <c r="BZ96" i="21"/>
  <c r="BS71" i="19"/>
  <c r="CA71" i="19" s="1"/>
  <c r="BZ111" i="17"/>
  <c r="CA111" i="17" s="1"/>
  <c r="BZ34" i="19"/>
  <c r="CA34" i="19" s="1"/>
  <c r="CA102" i="16"/>
  <c r="AZ131" i="21"/>
  <c r="AE131" i="19"/>
  <c r="Y131" i="16"/>
  <c r="BS6" i="16"/>
  <c r="CA66" i="19"/>
  <c r="BZ24" i="21"/>
  <c r="BS95" i="18"/>
  <c r="BS129" i="24"/>
  <c r="BS116" i="21"/>
  <c r="BS110" i="21"/>
  <c r="BS53" i="24"/>
  <c r="AR131" i="22"/>
  <c r="AA131" i="18"/>
  <c r="BF131" i="24"/>
  <c r="BZ59" i="16"/>
  <c r="CA59" i="16" s="1"/>
  <c r="R131" i="17"/>
  <c r="BS3" i="17"/>
  <c r="BS101" i="24"/>
  <c r="BZ24" i="24"/>
  <c r="BZ4" i="24"/>
  <c r="BS123" i="18"/>
  <c r="BS110" i="18"/>
  <c r="CA110" i="18" s="1"/>
  <c r="BS45" i="24"/>
  <c r="BZ46" i="22"/>
  <c r="BZ125" i="16"/>
  <c r="BZ47" i="16"/>
  <c r="BS28" i="17"/>
  <c r="I131" i="16"/>
  <c r="P131" i="21"/>
  <c r="BS16" i="17"/>
  <c r="CA16" i="17" s="1"/>
  <c r="BS18" i="24"/>
  <c r="BS86" i="19"/>
  <c r="BZ117" i="21"/>
  <c r="BZ113" i="18"/>
  <c r="CA113" i="18" s="1"/>
  <c r="BZ69" i="18"/>
  <c r="CA69" i="18" s="1"/>
  <c r="BS56" i="24"/>
  <c r="BS18" i="21"/>
  <c r="BZ14" i="16"/>
  <c r="CA14" i="16" s="1"/>
  <c r="BZ44" i="17"/>
  <c r="CA91" i="18"/>
  <c r="BZ51" i="18"/>
  <c r="CA51" i="18" s="1"/>
  <c r="BS38" i="24"/>
  <c r="BZ32" i="16"/>
  <c r="BZ118" i="17"/>
  <c r="BS125" i="22"/>
  <c r="BZ112" i="21"/>
  <c r="BZ100" i="22"/>
  <c r="CA100" i="22" s="1"/>
  <c r="BX131" i="22"/>
  <c r="BY131" i="17"/>
  <c r="BB131" i="19"/>
  <c r="BZ125" i="21"/>
  <c r="BZ12" i="21"/>
  <c r="BZ23" i="16"/>
  <c r="CA23" i="16" s="1"/>
  <c r="BS107" i="21"/>
  <c r="BS42" i="24"/>
  <c r="BS82" i="19"/>
  <c r="BZ95" i="19"/>
  <c r="BZ63" i="19"/>
  <c r="CA63" i="19" s="1"/>
  <c r="CA126" i="17"/>
  <c r="BS44" i="17"/>
  <c r="BS86" i="22"/>
  <c r="BS53" i="21"/>
  <c r="BS112" i="22"/>
  <c r="BZ74" i="19"/>
  <c r="BM131" i="22"/>
  <c r="AR131" i="24"/>
  <c r="AX131" i="17"/>
  <c r="J131" i="19"/>
  <c r="CA49" i="21"/>
  <c r="BZ89" i="21"/>
  <c r="BS17" i="24"/>
  <c r="BZ81" i="18"/>
  <c r="CA81" i="18" s="1"/>
  <c r="BZ88" i="16"/>
  <c r="CA88" i="16" s="1"/>
  <c r="BS24" i="19"/>
  <c r="CA126" i="16"/>
  <c r="BS71" i="17"/>
  <c r="CA71" i="17" s="1"/>
  <c r="BZ105" i="18"/>
  <c r="CA105" i="18" s="1"/>
  <c r="BZ53" i="17"/>
  <c r="BS34" i="18"/>
  <c r="BZ80" i="22"/>
  <c r="BS15" i="18"/>
  <c r="BS74" i="22"/>
  <c r="BG131" i="22"/>
  <c r="BW131" i="19"/>
  <c r="Y45" i="32" s="1"/>
  <c r="AN131" i="16"/>
  <c r="L131" i="18"/>
  <c r="CA31" i="19"/>
  <c r="BZ6" i="22"/>
  <c r="BS107" i="24"/>
  <c r="BS128" i="17"/>
  <c r="CA128" i="17" s="1"/>
  <c r="BZ127" i="16"/>
  <c r="CA127" i="16" s="1"/>
  <c r="BZ72" i="24"/>
  <c r="BS115" i="22"/>
  <c r="BZ11" i="24"/>
  <c r="BS11" i="17"/>
  <c r="BZ106" i="16"/>
  <c r="CA106" i="16" s="1"/>
  <c r="BS94" i="24"/>
  <c r="P131" i="17"/>
  <c r="BZ12" i="19"/>
  <c r="CA12" i="19" s="1"/>
  <c r="BS87" i="19"/>
  <c r="BZ33" i="21"/>
  <c r="BS33" i="22"/>
  <c r="AM131" i="22"/>
  <c r="BS122" i="21"/>
  <c r="BS110" i="24"/>
  <c r="CA110" i="24" s="1"/>
  <c r="BS5" i="18"/>
  <c r="AU131" i="24"/>
  <c r="BA131" i="17"/>
  <c r="BZ82" i="19"/>
  <c r="CA82" i="19" s="1"/>
  <c r="BZ57" i="17"/>
  <c r="CA57" i="17" s="1"/>
  <c r="BZ38" i="18"/>
  <c r="CA38" i="18" s="1"/>
  <c r="BZ34" i="22"/>
  <c r="BS2" i="21"/>
  <c r="C131" i="21"/>
  <c r="C47" i="32" s="1"/>
  <c r="AW131" i="18"/>
  <c r="BS52" i="24"/>
  <c r="BS75" i="21"/>
  <c r="BZ18" i="24"/>
  <c r="BZ50" i="16"/>
  <c r="CA50" i="16" s="1"/>
  <c r="CA30" i="17"/>
  <c r="BS38" i="17"/>
  <c r="BS60" i="22"/>
  <c r="BZ47" i="21"/>
  <c r="BZ87" i="17"/>
  <c r="CA87" i="17" s="1"/>
  <c r="BR131" i="21"/>
  <c r="T47" i="32" s="1"/>
  <c r="AS131" i="18"/>
  <c r="K44" i="32" s="1"/>
  <c r="K131" i="17"/>
  <c r="BZ75" i="19"/>
  <c r="CA75" i="19" s="1"/>
  <c r="BZ10" i="21"/>
  <c r="CA7" i="22"/>
  <c r="BS115" i="16"/>
  <c r="BZ96" i="22"/>
  <c r="BZ104" i="21"/>
  <c r="BZ111" i="18"/>
  <c r="CA111" i="18" s="1"/>
  <c r="BZ92" i="16"/>
  <c r="CA92" i="16" s="1"/>
  <c r="BZ34" i="24"/>
  <c r="AZ131" i="22"/>
  <c r="AE131" i="24"/>
  <c r="Y131" i="17"/>
  <c r="BZ100" i="16"/>
  <c r="CA100" i="16" s="1"/>
  <c r="BS6" i="17"/>
  <c r="CA6" i="17" s="1"/>
  <c r="AK131" i="17"/>
  <c r="BZ101" i="21"/>
  <c r="BZ10" i="16"/>
  <c r="CA10" i="16" s="1"/>
  <c r="BZ36" i="16"/>
  <c r="BZ24" i="22"/>
  <c r="CA24" i="22" s="1"/>
  <c r="BS95" i="19"/>
  <c r="BS116" i="22"/>
  <c r="CA54" i="21"/>
  <c r="BS110" i="22"/>
  <c r="BZ5" i="16"/>
  <c r="BZ20" i="21"/>
  <c r="S131" i="17"/>
  <c r="AA131" i="19"/>
  <c r="BZ59" i="17"/>
  <c r="BS74" i="19"/>
  <c r="R131" i="19"/>
  <c r="BS110" i="17"/>
  <c r="CA110" i="17" s="1"/>
  <c r="AP131" i="21"/>
  <c r="I47" i="32" s="1"/>
  <c r="CA126" i="24"/>
  <c r="BS123" i="19"/>
  <c r="BZ51" i="21"/>
  <c r="BS110" i="19"/>
  <c r="CA110" i="19" s="1"/>
  <c r="BS5" i="16"/>
  <c r="BS98" i="16"/>
  <c r="BZ125" i="17"/>
  <c r="CA125" i="17" s="1"/>
  <c r="BS8" i="21"/>
  <c r="BZ47" i="17"/>
  <c r="CA47" i="17" s="1"/>
  <c r="BS28" i="18"/>
  <c r="AH131" i="21"/>
  <c r="I131" i="18"/>
  <c r="AT131" i="17"/>
  <c r="P131" i="22"/>
  <c r="BZ35" i="16"/>
  <c r="BS16" i="16"/>
  <c r="AV131" i="22"/>
  <c r="BZ83" i="21"/>
  <c r="BZ117" i="22"/>
  <c r="V131" i="21"/>
  <c r="BZ113" i="19"/>
  <c r="BS41" i="16"/>
  <c r="BS41" i="18"/>
  <c r="CA41" i="18" s="1"/>
  <c r="BZ69" i="19"/>
  <c r="BS72" i="16"/>
  <c r="BZ14" i="18"/>
  <c r="CA14" i="18" s="1"/>
  <c r="BZ44" i="19"/>
  <c r="CA44" i="19" s="1"/>
  <c r="CA102" i="22"/>
  <c r="BZ51" i="19"/>
  <c r="BZ32" i="17"/>
  <c r="CA32" i="17" s="1"/>
  <c r="BS60" i="16"/>
  <c r="BZ118" i="18"/>
  <c r="CA118" i="18" s="1"/>
  <c r="BS80" i="24"/>
  <c r="BZ112" i="22"/>
  <c r="BY131" i="18"/>
  <c r="AA44" i="32" s="1"/>
  <c r="BB131" i="24"/>
  <c r="AJ131" i="17"/>
  <c r="BZ125" i="22"/>
  <c r="BZ12" i="22"/>
  <c r="BS15" i="21"/>
  <c r="BZ23" i="17"/>
  <c r="BZ81" i="21"/>
  <c r="BS107" i="22"/>
  <c r="AP131" i="24"/>
  <c r="I46" i="32" s="1"/>
  <c r="BS82" i="24"/>
  <c r="BS36" i="16"/>
  <c r="BZ95" i="24"/>
  <c r="BZ63" i="24"/>
  <c r="BS122" i="24"/>
  <c r="BZ115" i="16"/>
  <c r="CA115" i="16" s="1"/>
  <c r="BS104" i="24"/>
  <c r="BS105" i="16"/>
  <c r="BS53" i="22"/>
  <c r="BZ74" i="24"/>
  <c r="BK131" i="21"/>
  <c r="AX131" i="18"/>
  <c r="J131" i="24"/>
  <c r="BS117" i="24"/>
  <c r="BZ52" i="21"/>
  <c r="CA52" i="21" s="1"/>
  <c r="J131" i="17"/>
  <c r="BZ89" i="22"/>
  <c r="BS83" i="17"/>
  <c r="BZ81" i="19"/>
  <c r="CA81" i="19" s="1"/>
  <c r="BZ88" i="18"/>
  <c r="CA88" i="18" s="1"/>
  <c r="BS50" i="19"/>
  <c r="CA109" i="18"/>
  <c r="BZ105" i="19"/>
  <c r="BZ53" i="18"/>
  <c r="CA53" i="18" s="1"/>
  <c r="BS34" i="19"/>
  <c r="BZ93" i="21"/>
  <c r="BS15" i="19"/>
  <c r="BE131" i="21"/>
  <c r="BW131" i="24"/>
  <c r="Y46" i="32" s="1"/>
  <c r="AN131" i="17"/>
  <c r="L131" i="19"/>
  <c r="BG131" i="18"/>
  <c r="BS95" i="21"/>
  <c r="BS17" i="19"/>
  <c r="BS10" i="17"/>
  <c r="BS95" i="17"/>
  <c r="BS4" i="21"/>
  <c r="BZ127" i="17"/>
  <c r="CA127" i="17" s="1"/>
  <c r="BZ110" i="21"/>
  <c r="BZ106" i="18"/>
  <c r="CA106" i="18" s="1"/>
  <c r="BS23" i="17"/>
  <c r="P131" i="18"/>
  <c r="BS104" i="18"/>
  <c r="CA104" i="18" s="1"/>
  <c r="AC131" i="22"/>
  <c r="BZ12" i="24"/>
  <c r="BS87" i="24"/>
  <c r="BZ106" i="21"/>
  <c r="CA96" i="22" l="1"/>
  <c r="CA75" i="21"/>
  <c r="CA22" i="21"/>
  <c r="CA16" i="24"/>
  <c r="CA6" i="24"/>
  <c r="CA65" i="24"/>
  <c r="CA87" i="24"/>
  <c r="CA50" i="24"/>
  <c r="CA113" i="24"/>
  <c r="AA43" i="32"/>
  <c r="AA48" i="32" s="1"/>
  <c r="I43" i="32"/>
  <c r="I48" i="32" s="1"/>
  <c r="R45" i="32"/>
  <c r="F45" i="32"/>
  <c r="Q44" i="32"/>
  <c r="CA48" i="16"/>
  <c r="CA83" i="16"/>
  <c r="CA62" i="16"/>
  <c r="CA32" i="16"/>
  <c r="CA111" i="16"/>
  <c r="CA46" i="16"/>
  <c r="CA12" i="16"/>
  <c r="CA47" i="16"/>
  <c r="CA35" i="16"/>
  <c r="CA125" i="16"/>
  <c r="CA116" i="16"/>
  <c r="CA35" i="21"/>
  <c r="CA20" i="24"/>
  <c r="CA124" i="24"/>
  <c r="CA39" i="24"/>
  <c r="CA41" i="21"/>
  <c r="CA40" i="24"/>
  <c r="CA94" i="21"/>
  <c r="CA4" i="24"/>
  <c r="CA71" i="24"/>
  <c r="CA23" i="22"/>
  <c r="CA115" i="24"/>
  <c r="CA120" i="24"/>
  <c r="CA15" i="22"/>
  <c r="CA14" i="24"/>
  <c r="CA52" i="24"/>
  <c r="CA122" i="24"/>
  <c r="CA81" i="22"/>
  <c r="CA117" i="22"/>
  <c r="CA89" i="21"/>
  <c r="CA104" i="21"/>
  <c r="CA9" i="22"/>
  <c r="CA123" i="24"/>
  <c r="CA68" i="24"/>
  <c r="CA57" i="22"/>
  <c r="CA80" i="24"/>
  <c r="CA112" i="24"/>
  <c r="CA69" i="24"/>
  <c r="CA34" i="24"/>
  <c r="CA70" i="22"/>
  <c r="CA128" i="21"/>
  <c r="CA62" i="24"/>
  <c r="CA111" i="21"/>
  <c r="CA22" i="24"/>
  <c r="CA113" i="22"/>
  <c r="CA122" i="22"/>
  <c r="CA26" i="22"/>
  <c r="CA94" i="19"/>
  <c r="CA88" i="21"/>
  <c r="CA41" i="24"/>
  <c r="CA3" i="24"/>
  <c r="CA94" i="22"/>
  <c r="CA120" i="21"/>
  <c r="CA9" i="24"/>
  <c r="CA23" i="24"/>
  <c r="CA71" i="22"/>
  <c r="CA59" i="24"/>
  <c r="CA119" i="24"/>
  <c r="CA95" i="19"/>
  <c r="CA48" i="22"/>
  <c r="CA77" i="21"/>
  <c r="CA77" i="22"/>
  <c r="R46" i="32"/>
  <c r="R43" i="32" s="1"/>
  <c r="CA29" i="21"/>
  <c r="CA95" i="24"/>
  <c r="CA76" i="24"/>
  <c r="CA127" i="22"/>
  <c r="CA112" i="22"/>
  <c r="CA70" i="21"/>
  <c r="CA72" i="22"/>
  <c r="CA75" i="22"/>
  <c r="CA56" i="21"/>
  <c r="CA124" i="22"/>
  <c r="CA32" i="22"/>
  <c r="CA82" i="22"/>
  <c r="CA100" i="24"/>
  <c r="CA120" i="22"/>
  <c r="CA33" i="24"/>
  <c r="CA14" i="21"/>
  <c r="CA98" i="24"/>
  <c r="CA53" i="19"/>
  <c r="CA34" i="21"/>
  <c r="CA57" i="21"/>
  <c r="CA11" i="24"/>
  <c r="CA48" i="24"/>
  <c r="CA99" i="22"/>
  <c r="CA58" i="24"/>
  <c r="CA36" i="21"/>
  <c r="CA38" i="22"/>
  <c r="CA26" i="24"/>
  <c r="CA111" i="22"/>
  <c r="CA74" i="24"/>
  <c r="CA87" i="19"/>
  <c r="CA6" i="22"/>
  <c r="CA27" i="22"/>
  <c r="CA128" i="24"/>
  <c r="CA80" i="22"/>
  <c r="CA46" i="24"/>
  <c r="CA83" i="21"/>
  <c r="CA33" i="22"/>
  <c r="CA12" i="22"/>
  <c r="CA5" i="21"/>
  <c r="CA68" i="21"/>
  <c r="CA127" i="21"/>
  <c r="CA56" i="22"/>
  <c r="Q47" i="32"/>
  <c r="CA5" i="24"/>
  <c r="CA129" i="22"/>
  <c r="CA101" i="21"/>
  <c r="CA100" i="21"/>
  <c r="CA3" i="22"/>
  <c r="CA70" i="24"/>
  <c r="CA45" i="22"/>
  <c r="CA58" i="21"/>
  <c r="CA106" i="24"/>
  <c r="CA57" i="19"/>
  <c r="CA15" i="21"/>
  <c r="CA47" i="21"/>
  <c r="CA78" i="24"/>
  <c r="CA44" i="21"/>
  <c r="CA36" i="22"/>
  <c r="CA57" i="24"/>
  <c r="CA35" i="22"/>
  <c r="CA6" i="21"/>
  <c r="CA86" i="24"/>
  <c r="CA93" i="24"/>
  <c r="CA69" i="21"/>
  <c r="CA35" i="24"/>
  <c r="CA32" i="24"/>
  <c r="CA38" i="21"/>
  <c r="F47" i="32"/>
  <c r="CA104" i="24"/>
  <c r="CA107" i="22"/>
  <c r="CA20" i="19"/>
  <c r="CA36" i="24"/>
  <c r="CA21" i="24"/>
  <c r="CA68" i="22"/>
  <c r="CA3" i="21"/>
  <c r="CA32" i="21"/>
  <c r="CA47" i="24"/>
  <c r="CA21" i="21"/>
  <c r="CA3" i="19"/>
  <c r="CA125" i="22"/>
  <c r="CA115" i="21"/>
  <c r="CA41" i="22"/>
  <c r="CA51" i="24"/>
  <c r="CA100" i="19"/>
  <c r="P47" i="32"/>
  <c r="CA42" i="24"/>
  <c r="CA15" i="19"/>
  <c r="CA123" i="19"/>
  <c r="CA12" i="21"/>
  <c r="CA18" i="24"/>
  <c r="CA117" i="24"/>
  <c r="CA74" i="22"/>
  <c r="CA105" i="24"/>
  <c r="CA51" i="19"/>
  <c r="CA92" i="22"/>
  <c r="CA77" i="24"/>
  <c r="M46" i="32"/>
  <c r="CA89" i="22"/>
  <c r="CA20" i="21"/>
  <c r="CA17" i="21"/>
  <c r="CA87" i="22"/>
  <c r="CA63" i="22"/>
  <c r="CA106" i="21"/>
  <c r="CA46" i="22"/>
  <c r="CA123" i="22"/>
  <c r="CA22" i="22"/>
  <c r="CA99" i="21"/>
  <c r="CA42" i="21"/>
  <c r="CA34" i="22"/>
  <c r="CA82" i="21"/>
  <c r="CA104" i="22"/>
  <c r="CA58" i="22"/>
  <c r="CA17" i="22"/>
  <c r="CA98" i="21"/>
  <c r="CA80" i="21"/>
  <c r="CA26" i="21"/>
  <c r="CA29" i="22"/>
  <c r="CA10" i="22"/>
  <c r="CA36" i="16"/>
  <c r="CA10" i="21"/>
  <c r="BS131" i="21"/>
  <c r="CA118" i="17"/>
  <c r="K131" i="16"/>
  <c r="CA44" i="18"/>
  <c r="CA117" i="21"/>
  <c r="CA98" i="16"/>
  <c r="CA29" i="24"/>
  <c r="CA94" i="24"/>
  <c r="CA99" i="24"/>
  <c r="CA8" i="24"/>
  <c r="CA89" i="16"/>
  <c r="CA129" i="19"/>
  <c r="V131" i="16"/>
  <c r="P44" i="32"/>
  <c r="G131" i="16"/>
  <c r="CA3" i="16"/>
  <c r="CA127" i="19"/>
  <c r="CA53" i="24"/>
  <c r="CA116" i="22"/>
  <c r="M131" i="16"/>
  <c r="BE131" i="17"/>
  <c r="CA45" i="17"/>
  <c r="CA32" i="18"/>
  <c r="CA116" i="21"/>
  <c r="O131" i="16"/>
  <c r="CA50" i="17"/>
  <c r="CA38" i="17"/>
  <c r="CA65" i="16"/>
  <c r="BM131" i="17"/>
  <c r="BO131" i="17"/>
  <c r="CA6" i="16"/>
  <c r="BQ131" i="16"/>
  <c r="CA40" i="16"/>
  <c r="L47" i="32"/>
  <c r="CA104" i="16"/>
  <c r="CA58" i="19"/>
  <c r="C43" i="32"/>
  <c r="C48" i="32" s="1"/>
  <c r="CA59" i="22"/>
  <c r="CA5" i="16"/>
  <c r="BS131" i="24"/>
  <c r="BW131" i="17"/>
  <c r="E131" i="16"/>
  <c r="CA62" i="18"/>
  <c r="U131" i="17"/>
  <c r="BZ96" i="17"/>
  <c r="CA2" i="17"/>
  <c r="AD131" i="16"/>
  <c r="CA8" i="22"/>
  <c r="CA60" i="18"/>
  <c r="CA28" i="21"/>
  <c r="CA128" i="22"/>
  <c r="CA56" i="19"/>
  <c r="Z43" i="32"/>
  <c r="Z48" i="32" s="1"/>
  <c r="CA53" i="21"/>
  <c r="Q131" i="16"/>
  <c r="BR131" i="16"/>
  <c r="CA28" i="16"/>
  <c r="CA10" i="19"/>
  <c r="CA94" i="17"/>
  <c r="M44" i="32"/>
  <c r="CA50" i="19"/>
  <c r="H45" i="32"/>
  <c r="BS98" i="17"/>
  <c r="G47" i="32"/>
  <c r="CA106" i="22"/>
  <c r="CA4" i="22"/>
  <c r="CA95" i="22"/>
  <c r="AF131" i="16"/>
  <c r="CA93" i="21"/>
  <c r="CA51" i="22"/>
  <c r="CA10" i="18"/>
  <c r="CA96" i="24"/>
  <c r="CA16" i="16"/>
  <c r="CA120" i="19"/>
  <c r="CA77" i="18"/>
  <c r="BS131" i="18"/>
  <c r="BS96" i="17"/>
  <c r="BS131" i="17" s="1"/>
  <c r="CA53" i="17"/>
  <c r="CA4" i="17"/>
  <c r="BH131" i="16"/>
  <c r="CA129" i="24"/>
  <c r="CA113" i="21"/>
  <c r="BD131" i="17"/>
  <c r="CA70" i="16"/>
  <c r="AG131" i="16"/>
  <c r="J47" i="32"/>
  <c r="CA38" i="24"/>
  <c r="R47" i="32"/>
  <c r="AF131" i="17"/>
  <c r="CA118" i="24"/>
  <c r="CA47" i="19"/>
  <c r="CA60" i="21"/>
  <c r="CA50" i="18"/>
  <c r="CA38" i="19"/>
  <c r="CA5" i="17"/>
  <c r="CA87" i="18"/>
  <c r="CA56" i="18"/>
  <c r="CA56" i="16"/>
  <c r="CA96" i="21"/>
  <c r="BM131" i="16"/>
  <c r="CA71" i="16"/>
  <c r="Q46" i="32"/>
  <c r="CA64" i="19"/>
  <c r="BI131" i="16"/>
  <c r="AX131" i="16"/>
  <c r="AS131" i="16"/>
  <c r="CA34" i="17"/>
  <c r="CA11" i="17"/>
  <c r="J131" i="16"/>
  <c r="CA60" i="22"/>
  <c r="CA24" i="16"/>
  <c r="CA76" i="21"/>
  <c r="M47" i="32"/>
  <c r="CA118" i="22"/>
  <c r="BZ94" i="16"/>
  <c r="CA2" i="16"/>
  <c r="CA29" i="19"/>
  <c r="CA27" i="24"/>
  <c r="AZ131" i="16"/>
  <c r="O43" i="32"/>
  <c r="O48" i="32" s="1"/>
  <c r="CA20" i="22"/>
  <c r="CA119" i="21"/>
  <c r="CA107" i="21"/>
  <c r="H46" i="32"/>
  <c r="X131" i="16"/>
  <c r="CA115" i="19"/>
  <c r="BV131" i="17"/>
  <c r="W131" i="16"/>
  <c r="CA111" i="24"/>
  <c r="K46" i="32"/>
  <c r="CA9" i="21"/>
  <c r="CA101" i="22"/>
  <c r="CA110" i="16"/>
  <c r="CA9" i="16"/>
  <c r="CA82" i="18"/>
  <c r="N43" i="32"/>
  <c r="N48" i="32" s="1"/>
  <c r="CA83" i="24"/>
  <c r="CA42" i="22"/>
  <c r="CA115" i="22"/>
  <c r="CA24" i="19"/>
  <c r="CA2" i="22"/>
  <c r="BZ131" i="22"/>
  <c r="AO131" i="16"/>
  <c r="CA72" i="16"/>
  <c r="CA78" i="22"/>
  <c r="CA5" i="22"/>
  <c r="CA8" i="21"/>
  <c r="CA65" i="22"/>
  <c r="P46" i="32"/>
  <c r="CA101" i="24"/>
  <c r="CA53" i="22"/>
  <c r="CA117" i="16"/>
  <c r="CA60" i="16"/>
  <c r="CA119" i="16"/>
  <c r="F46" i="32"/>
  <c r="CA39" i="21"/>
  <c r="CA63" i="21"/>
  <c r="CA27" i="16"/>
  <c r="CA71" i="21"/>
  <c r="CA64" i="22"/>
  <c r="CA86" i="18"/>
  <c r="AH131" i="17"/>
  <c r="CA86" i="22"/>
  <c r="H47" i="32"/>
  <c r="CA5" i="18"/>
  <c r="S47" i="32"/>
  <c r="CA15" i="24"/>
  <c r="CA14" i="17"/>
  <c r="CA75" i="24"/>
  <c r="D131" i="16"/>
  <c r="CA39" i="16"/>
  <c r="CA33" i="16"/>
  <c r="BG131" i="17"/>
  <c r="CA110" i="21"/>
  <c r="CA23" i="17"/>
  <c r="AJ131" i="16"/>
  <c r="CA33" i="21"/>
  <c r="CA112" i="21"/>
  <c r="CA51" i="17"/>
  <c r="CA72" i="24"/>
  <c r="BS131" i="19"/>
  <c r="CA24" i="17"/>
  <c r="CA34" i="16"/>
  <c r="CA60" i="19"/>
  <c r="CA92" i="21"/>
  <c r="Q45" i="32"/>
  <c r="CA74" i="21"/>
  <c r="CA28" i="22"/>
  <c r="CA20" i="18"/>
  <c r="T43" i="32"/>
  <c r="T48" i="32" s="1"/>
  <c r="J45" i="32"/>
  <c r="CA56" i="24"/>
  <c r="CA40" i="21"/>
  <c r="CA16" i="21"/>
  <c r="Z131" i="16"/>
  <c r="CA123" i="21"/>
  <c r="CA86" i="19"/>
  <c r="CA27" i="17"/>
  <c r="CA69" i="19"/>
  <c r="X43" i="32"/>
  <c r="X48" i="32" s="1"/>
  <c r="CA62" i="22"/>
  <c r="CA125" i="24"/>
  <c r="CA62" i="21"/>
  <c r="CA56" i="17"/>
  <c r="BN131" i="16"/>
  <c r="CA10" i="17"/>
  <c r="CA100" i="18"/>
  <c r="CA68" i="16"/>
  <c r="CA110" i="22"/>
  <c r="CA88" i="17"/>
  <c r="CA118" i="19"/>
  <c r="CA57" i="18"/>
  <c r="CA99" i="16"/>
  <c r="CA80" i="16"/>
  <c r="S46" i="32"/>
  <c r="CA89" i="24"/>
  <c r="AW131" i="17"/>
  <c r="Y43" i="32"/>
  <c r="Y48" i="32" s="1"/>
  <c r="G44" i="32"/>
  <c r="CA98" i="22"/>
  <c r="CA95" i="18"/>
  <c r="CA105" i="16"/>
  <c r="CA42" i="19"/>
  <c r="CA24" i="21"/>
  <c r="CA116" i="19"/>
  <c r="BC131" i="16"/>
  <c r="CA122" i="16"/>
  <c r="CA58" i="18"/>
  <c r="CA24" i="24"/>
  <c r="U131" i="16"/>
  <c r="AM131" i="16"/>
  <c r="F131" i="16"/>
  <c r="CA28" i="18"/>
  <c r="AB131" i="16"/>
  <c r="CA29" i="18"/>
  <c r="AL131" i="16"/>
  <c r="CA122" i="21"/>
  <c r="AV131" i="16"/>
  <c r="CA45" i="19"/>
  <c r="CA127" i="24"/>
  <c r="BX131" i="17"/>
  <c r="BE131" i="16"/>
  <c r="CA88" i="19"/>
  <c r="CA8" i="17"/>
  <c r="CA86" i="16"/>
  <c r="L45" i="32"/>
  <c r="CA82" i="24"/>
  <c r="BO131" i="16"/>
  <c r="CA52" i="16"/>
  <c r="CA41" i="16"/>
  <c r="CA120" i="18"/>
  <c r="CA105" i="19"/>
  <c r="L44" i="32"/>
  <c r="BY131" i="16"/>
  <c r="R131" i="16"/>
  <c r="CA81" i="16"/>
  <c r="CA23" i="21"/>
  <c r="CA21" i="22"/>
  <c r="V43" i="32"/>
  <c r="V48" i="32" s="1"/>
  <c r="AB44" i="32"/>
  <c r="BC131" i="17"/>
  <c r="AU131" i="16"/>
  <c r="CA18" i="21"/>
  <c r="CA16" i="22"/>
  <c r="BJ131" i="16"/>
  <c r="CA113" i="19"/>
  <c r="CA89" i="17"/>
  <c r="AV131" i="17"/>
  <c r="BK131" i="16"/>
  <c r="BZ98" i="17"/>
  <c r="CA99" i="17"/>
  <c r="CA10" i="24"/>
  <c r="M45" i="32"/>
  <c r="CA88" i="24"/>
  <c r="BZ95" i="16"/>
  <c r="CA96" i="16"/>
  <c r="CA107" i="16"/>
  <c r="K47" i="32"/>
  <c r="CA23" i="18"/>
  <c r="CA51" i="21"/>
  <c r="AH131" i="16"/>
  <c r="CA8" i="16"/>
  <c r="CA111" i="19"/>
  <c r="CA92" i="19"/>
  <c r="CA93" i="16"/>
  <c r="CA3" i="17"/>
  <c r="BS94" i="16"/>
  <c r="CA45" i="21"/>
  <c r="CA64" i="24"/>
  <c r="CA112" i="16"/>
  <c r="CA128" i="16"/>
  <c r="BV131" i="16"/>
  <c r="G45" i="32"/>
  <c r="CA125" i="21"/>
  <c r="G46" i="32"/>
  <c r="BA131" i="16"/>
  <c r="CA74" i="19"/>
  <c r="AT131" i="16"/>
  <c r="S131" i="16"/>
  <c r="CA60" i="24"/>
  <c r="CA17" i="24"/>
  <c r="CA95" i="17"/>
  <c r="BZ131" i="24"/>
  <c r="CA2" i="24"/>
  <c r="BZ131" i="18"/>
  <c r="CA2" i="18"/>
  <c r="CA11" i="16"/>
  <c r="CA76" i="22"/>
  <c r="CA48" i="19"/>
  <c r="J46" i="32"/>
  <c r="W43" i="32"/>
  <c r="W48" i="32" s="1"/>
  <c r="CA65" i="21"/>
  <c r="CA118" i="21"/>
  <c r="CA3" i="18"/>
  <c r="CA12" i="24"/>
  <c r="CA68" i="17"/>
  <c r="AQ131" i="16"/>
  <c r="CA48" i="21"/>
  <c r="CA105" i="21"/>
  <c r="CA125" i="19"/>
  <c r="CA92" i="17"/>
  <c r="CA64" i="21"/>
  <c r="CA81" i="24"/>
  <c r="CA95" i="21"/>
  <c r="CA100" i="17"/>
  <c r="AY131" i="16"/>
  <c r="BS95" i="16"/>
  <c r="S45" i="32"/>
  <c r="CA45" i="16"/>
  <c r="CA129" i="21"/>
  <c r="AI131" i="16"/>
  <c r="CA11" i="22"/>
  <c r="CA82" i="16"/>
  <c r="AP131" i="16"/>
  <c r="CA45" i="24"/>
  <c r="BG131" i="16"/>
  <c r="CA113" i="17"/>
  <c r="CA75" i="17"/>
  <c r="L131" i="16"/>
  <c r="CA51" i="16"/>
  <c r="BZ131" i="19"/>
  <c r="CA2" i="19"/>
  <c r="CA44" i="22"/>
  <c r="CA17" i="18"/>
  <c r="BS131" i="22"/>
  <c r="CA4" i="21"/>
  <c r="CA107" i="24"/>
  <c r="CA40" i="22"/>
  <c r="CA17" i="16"/>
  <c r="CA119" i="22"/>
  <c r="CA39" i="22"/>
  <c r="J44" i="32"/>
  <c r="P45" i="32"/>
  <c r="CA83" i="17"/>
  <c r="CA123" i="17"/>
  <c r="CA105" i="22"/>
  <c r="CA92" i="24"/>
  <c r="AB47" i="32"/>
  <c r="CA69" i="22"/>
  <c r="CA45" i="18"/>
  <c r="CA29" i="16"/>
  <c r="CA124" i="21"/>
  <c r="CA129" i="17"/>
  <c r="L46" i="32"/>
  <c r="CA101" i="16"/>
  <c r="H44" i="32"/>
  <c r="CA93" i="22"/>
  <c r="CA44" i="24"/>
  <c r="CA86" i="21"/>
  <c r="AC131" i="16"/>
  <c r="D43" i="32"/>
  <c r="D48" i="32" s="1"/>
  <c r="CA26" i="16"/>
  <c r="CA63" i="24"/>
  <c r="CA2" i="21"/>
  <c r="BZ131" i="21"/>
  <c r="CA36" i="18"/>
  <c r="CA59" i="17"/>
  <c r="CA44" i="17"/>
  <c r="CA74" i="18"/>
  <c r="E43" i="32"/>
  <c r="E48" i="32" s="1"/>
  <c r="AB46" i="32"/>
  <c r="AA131" i="16"/>
  <c r="CA17" i="19"/>
  <c r="F44" i="32"/>
  <c r="AB45" i="32"/>
  <c r="CA72" i="17"/>
  <c r="BB131" i="16"/>
  <c r="CA18" i="22"/>
  <c r="CA81" i="21"/>
  <c r="CA70" i="19"/>
  <c r="CA42" i="18"/>
  <c r="CA78" i="21"/>
  <c r="CA28" i="17"/>
  <c r="CA59" i="21"/>
  <c r="CA94" i="18"/>
  <c r="CA27" i="21"/>
  <c r="CA52" i="22"/>
  <c r="K45" i="32"/>
  <c r="K43" i="32" s="1"/>
  <c r="CA119" i="19"/>
  <c r="S44" i="32"/>
  <c r="S43" i="32" s="1"/>
  <c r="CA131" i="19" l="1"/>
  <c r="F43" i="32"/>
  <c r="F48" i="32" s="1"/>
  <c r="H43" i="32"/>
  <c r="U45" i="32"/>
  <c r="Q43" i="32"/>
  <c r="Q48" i="32" s="1"/>
  <c r="BZ131" i="17"/>
  <c r="BZ131" i="16"/>
  <c r="BS131" i="16"/>
  <c r="U47" i="32"/>
  <c r="AC47" i="32" s="1"/>
  <c r="U46" i="32"/>
  <c r="AC46" i="32" s="1"/>
  <c r="AB25" i="32"/>
  <c r="CA131" i="18"/>
  <c r="CA98" i="17"/>
  <c r="G43" i="32"/>
  <c r="G48" i="32" s="1"/>
  <c r="R48" i="32"/>
  <c r="CA131" i="22"/>
  <c r="CA94" i="16"/>
  <c r="CA131" i="16" s="1"/>
  <c r="CA131" i="24"/>
  <c r="AB43" i="32"/>
  <c r="AB48" i="32" s="1"/>
  <c r="K48" i="32"/>
  <c r="AB35" i="32"/>
  <c r="CA131" i="21"/>
  <c r="CA95" i="16"/>
  <c r="AB24" i="32"/>
  <c r="P43" i="32"/>
  <c r="P48" i="32" s="1"/>
  <c r="Y80" i="32"/>
  <c r="S48" i="32"/>
  <c r="AB29" i="32"/>
  <c r="CA96" i="17"/>
  <c r="CA131" i="17" s="1"/>
  <c r="AB40" i="32"/>
  <c r="M43" i="32"/>
  <c r="M48" i="32" s="1"/>
  <c r="AC45" i="32"/>
  <c r="J43" i="32"/>
  <c r="J48" i="32" s="1"/>
  <c r="L43" i="32"/>
  <c r="L48" i="32" s="1"/>
  <c r="H48" i="32"/>
  <c r="AB34" i="32"/>
  <c r="U44" i="32"/>
  <c r="U43" i="32" l="1"/>
  <c r="U48" i="32" s="1"/>
  <c r="AB33" i="32"/>
  <c r="S79" i="32"/>
  <c r="H80" i="32"/>
  <c r="M89" i="32"/>
  <c r="J80" i="32"/>
  <c r="AB39" i="32"/>
  <c r="S84" i="32"/>
  <c r="H94" i="32"/>
  <c r="Q80" i="32"/>
  <c r="H79" i="32"/>
  <c r="H95" i="32"/>
  <c r="E41" i="32"/>
  <c r="U25" i="32"/>
  <c r="AC25" i="32" s="1"/>
  <c r="F90" i="32"/>
  <c r="R80" i="32"/>
  <c r="L89" i="32"/>
  <c r="S83" i="32"/>
  <c r="S89" i="32"/>
  <c r="P84" i="32"/>
  <c r="P80" i="32"/>
  <c r="J95" i="32"/>
  <c r="J90" i="32"/>
  <c r="H84" i="32"/>
  <c r="L80" i="32"/>
  <c r="P95" i="32"/>
  <c r="F89" i="32"/>
  <c r="K80" i="32"/>
  <c r="X87" i="32"/>
  <c r="AB26" i="32"/>
  <c r="Y79" i="32"/>
  <c r="Y86" i="32"/>
  <c r="Y81" i="32"/>
  <c r="U35" i="32"/>
  <c r="AC35" i="32" s="1"/>
  <c r="V95" i="32"/>
  <c r="AB20" i="32"/>
  <c r="X80" i="32"/>
  <c r="X90" i="32"/>
  <c r="C95" i="32"/>
  <c r="N95" i="32"/>
  <c r="E79" i="32"/>
  <c r="O84" i="32"/>
  <c r="U34" i="32"/>
  <c r="AC34" i="32" s="1"/>
  <c r="AB30" i="32"/>
  <c r="N41" i="32"/>
  <c r="AC44" i="32"/>
  <c r="AC43" i="32" s="1"/>
  <c r="AC48" i="32" s="1"/>
  <c r="AB37" i="32"/>
  <c r="X41" i="32"/>
  <c r="D41" i="32"/>
  <c r="N86" i="32"/>
  <c r="E81" i="32"/>
  <c r="O89" i="32"/>
  <c r="E83" i="32"/>
  <c r="D80" i="32"/>
  <c r="W83" i="32"/>
  <c r="N90" i="32"/>
  <c r="N81" i="32"/>
  <c r="C79" i="32"/>
  <c r="U29" i="32"/>
  <c r="AC29" i="32" s="1"/>
  <c r="W81" i="32"/>
  <c r="W89" i="32"/>
  <c r="V80" i="32"/>
  <c r="AB5" i="32"/>
  <c r="AB28" i="32"/>
  <c r="O86" i="32"/>
  <c r="I95" i="32"/>
  <c r="N83" i="32"/>
  <c r="D90" i="32"/>
  <c r="N87" i="32"/>
  <c r="D81" i="32"/>
  <c r="O79" i="32"/>
  <c r="E84" i="32"/>
  <c r="W94" i="32"/>
  <c r="T92" i="32"/>
  <c r="D92" i="32"/>
  <c r="L95" i="32"/>
  <c r="D79" i="32"/>
  <c r="D88" i="32"/>
  <c r="E90" i="32"/>
  <c r="Y89" i="32"/>
  <c r="T95" i="32"/>
  <c r="AB31" i="32"/>
  <c r="C83" i="32"/>
  <c r="AB27" i="32"/>
  <c r="Y90" i="32"/>
  <c r="W79" i="32"/>
  <c r="X91" i="32"/>
  <c r="C85" i="32"/>
  <c r="C94" i="32"/>
  <c r="E87" i="32"/>
  <c r="S93" i="32"/>
  <c r="I79" i="32"/>
  <c r="T80" i="32"/>
  <c r="D93" i="32"/>
  <c r="N88" i="32"/>
  <c r="W41" i="32"/>
  <c r="C93" i="32"/>
  <c r="AB38" i="32"/>
  <c r="W95" i="32"/>
  <c r="AB15" i="32"/>
  <c r="V90" i="32"/>
  <c r="I41" i="32"/>
  <c r="O87" i="32"/>
  <c r="I90" i="32"/>
  <c r="I80" i="32"/>
  <c r="O80" i="32"/>
  <c r="Y41" i="32"/>
  <c r="W90" i="32"/>
  <c r="Y95" i="32"/>
  <c r="AB14" i="32"/>
  <c r="V89" i="32"/>
  <c r="W80" i="32"/>
  <c r="W87" i="32"/>
  <c r="O41" i="32"/>
  <c r="E93" i="32"/>
  <c r="L84" i="32"/>
  <c r="I83" i="32"/>
  <c r="N84" i="32"/>
  <c r="D89" i="32"/>
  <c r="C89" i="32"/>
  <c r="T90" i="32"/>
  <c r="T85" i="32"/>
  <c r="Y92" i="32"/>
  <c r="X79" i="32"/>
  <c r="W84" i="32"/>
  <c r="T41" i="32"/>
  <c r="U40" i="32"/>
  <c r="AC40" i="32" s="1"/>
  <c r="T93" i="32"/>
  <c r="O88" i="32"/>
  <c r="C90" i="32"/>
  <c r="I89" i="32"/>
  <c r="E80" i="32"/>
  <c r="E95" i="32"/>
  <c r="AB32" i="32"/>
  <c r="X84" i="32"/>
  <c r="Y85" i="32"/>
  <c r="AB9" i="32"/>
  <c r="V84" i="32"/>
  <c r="AB36" i="32"/>
  <c r="N94" i="32"/>
  <c r="N89" i="32"/>
  <c r="O95" i="32"/>
  <c r="D87" i="32"/>
  <c r="N79" i="32"/>
  <c r="T79" i="32"/>
  <c r="C84" i="32"/>
  <c r="N80" i="32"/>
  <c r="V79" i="32"/>
  <c r="AB4" i="32"/>
  <c r="D85" i="32"/>
  <c r="X81" i="32"/>
  <c r="Y84" i="32"/>
  <c r="X95" i="32"/>
  <c r="X88" i="32"/>
  <c r="I94" i="32"/>
  <c r="D84" i="32"/>
  <c r="T89" i="32"/>
  <c r="T84" i="32"/>
  <c r="D95" i="32"/>
  <c r="O90" i="32"/>
  <c r="X89" i="32"/>
  <c r="Z41" i="32"/>
  <c r="T87" i="32"/>
  <c r="D83" i="32"/>
  <c r="E89" i="32"/>
  <c r="C80" i="32"/>
  <c r="I84" i="32"/>
  <c r="U24" i="32" l="1"/>
  <c r="AC24" i="32" s="1"/>
  <c r="F87" i="32"/>
  <c r="M88" i="32"/>
  <c r="Q93" i="32"/>
  <c r="R41" i="32"/>
  <c r="Q86" i="32"/>
  <c r="H41" i="32"/>
  <c r="U37" i="32"/>
  <c r="AC37" i="32" s="1"/>
  <c r="S94" i="32"/>
  <c r="J94" i="32"/>
  <c r="F92" i="32"/>
  <c r="F83" i="32"/>
  <c r="M92" i="32"/>
  <c r="J41" i="32"/>
  <c r="F94" i="32"/>
  <c r="M91" i="32"/>
  <c r="U5" i="32"/>
  <c r="AC5" i="32" s="1"/>
  <c r="P87" i="32"/>
  <c r="M86" i="32"/>
  <c r="U39" i="32"/>
  <c r="AC39" i="32" s="1"/>
  <c r="Q88" i="32"/>
  <c r="U14" i="32"/>
  <c r="AC14" i="32" s="1"/>
  <c r="F85" i="32"/>
  <c r="L41" i="32"/>
  <c r="AB8" i="32"/>
  <c r="H81" i="32"/>
  <c r="R88" i="32"/>
  <c r="V85" i="32"/>
  <c r="R82" i="32"/>
  <c r="L93" i="32"/>
  <c r="P81" i="32"/>
  <c r="AB18" i="32"/>
  <c r="P41" i="32"/>
  <c r="F93" i="32"/>
  <c r="G94" i="32"/>
  <c r="G83" i="32"/>
  <c r="K91" i="32"/>
  <c r="L82" i="32"/>
  <c r="F82" i="32"/>
  <c r="U9" i="32"/>
  <c r="AC9" i="32" s="1"/>
  <c r="F91" i="32"/>
  <c r="L78" i="32"/>
  <c r="Q82" i="32"/>
  <c r="K88" i="32"/>
  <c r="P86" i="32"/>
  <c r="H91" i="32"/>
  <c r="U15" i="32"/>
  <c r="AC15" i="32" s="1"/>
  <c r="M85" i="32"/>
  <c r="M78" i="32"/>
  <c r="L91" i="32"/>
  <c r="K92" i="32"/>
  <c r="L86" i="32"/>
  <c r="K94" i="32"/>
  <c r="G93" i="32"/>
  <c r="Q81" i="32"/>
  <c r="L83" i="32"/>
  <c r="R93" i="32"/>
  <c r="P83" i="32"/>
  <c r="J87" i="32"/>
  <c r="H88" i="32"/>
  <c r="Q83" i="32"/>
  <c r="H93" i="32"/>
  <c r="J92" i="32"/>
  <c r="L94" i="32"/>
  <c r="S88" i="32"/>
  <c r="J93" i="32"/>
  <c r="R85" i="32"/>
  <c r="C82" i="32"/>
  <c r="C92" i="32"/>
  <c r="W92" i="32"/>
  <c r="G95" i="32"/>
  <c r="T86" i="32"/>
  <c r="J78" i="32"/>
  <c r="U33" i="32"/>
  <c r="AC33" i="32" s="1"/>
  <c r="L87" i="32"/>
  <c r="L88" i="32"/>
  <c r="E94" i="32"/>
  <c r="S85" i="32"/>
  <c r="H86" i="32"/>
  <c r="I21" i="32"/>
  <c r="I50" i="32" s="1"/>
  <c r="I65" i="32" s="1"/>
  <c r="I78" i="32"/>
  <c r="O91" i="32"/>
  <c r="J89" i="32"/>
  <c r="I93" i="32"/>
  <c r="S90" i="32"/>
  <c r="V93" i="32"/>
  <c r="F79" i="32"/>
  <c r="E91" i="32"/>
  <c r="C87" i="32"/>
  <c r="Q95" i="32"/>
  <c r="K79" i="32"/>
  <c r="S41" i="32"/>
  <c r="O82" i="32"/>
  <c r="AB13" i="32"/>
  <c r="V88" i="32"/>
  <c r="R84" i="32"/>
  <c r="U26" i="32"/>
  <c r="AC26" i="32" s="1"/>
  <c r="V21" i="32"/>
  <c r="V78" i="32"/>
  <c r="AB3" i="32"/>
  <c r="U23" i="32"/>
  <c r="C41" i="32"/>
  <c r="K84" i="32"/>
  <c r="O83" i="32"/>
  <c r="M93" i="32"/>
  <c r="I81" i="32"/>
  <c r="I86" i="32"/>
  <c r="AB16" i="32"/>
  <c r="V91" i="32"/>
  <c r="Q41" i="32"/>
  <c r="E86" i="32"/>
  <c r="R86" i="32"/>
  <c r="N93" i="32"/>
  <c r="W21" i="32"/>
  <c r="W78" i="32"/>
  <c r="U31" i="32"/>
  <c r="AC31" i="32" s="1"/>
  <c r="H83" i="32"/>
  <c r="U32" i="32"/>
  <c r="AC32" i="32" s="1"/>
  <c r="X85" i="32"/>
  <c r="J86" i="32"/>
  <c r="Y83" i="32"/>
  <c r="G90" i="32"/>
  <c r="S92" i="32"/>
  <c r="Y88" i="32"/>
  <c r="S95" i="32"/>
  <c r="W85" i="32"/>
  <c r="I85" i="32"/>
  <c r="F95" i="32"/>
  <c r="E85" i="32"/>
  <c r="D82" i="32"/>
  <c r="X83" i="32"/>
  <c r="L85" i="32"/>
  <c r="X92" i="32"/>
  <c r="I92" i="32"/>
  <c r="U30" i="32"/>
  <c r="AC30" i="32" s="1"/>
  <c r="R95" i="32"/>
  <c r="S87" i="32"/>
  <c r="Y93" i="32"/>
  <c r="U4" i="32"/>
  <c r="AC4" i="32" s="1"/>
  <c r="T83" i="32"/>
  <c r="W86" i="32"/>
  <c r="T88" i="32"/>
  <c r="J84" i="32"/>
  <c r="N92" i="32"/>
  <c r="Q89" i="32"/>
  <c r="K95" i="32"/>
  <c r="AB6" i="32"/>
  <c r="D86" i="32"/>
  <c r="T81" i="32"/>
  <c r="V83" i="32"/>
  <c r="R94" i="32"/>
  <c r="U36" i="32"/>
  <c r="AC36" i="32" s="1"/>
  <c r="S78" i="32"/>
  <c r="O94" i="32"/>
  <c r="R91" i="32"/>
  <c r="K41" i="32"/>
  <c r="U28" i="32"/>
  <c r="AC28" i="32" s="1"/>
  <c r="D21" i="32"/>
  <c r="D50" i="32" s="1"/>
  <c r="D65" i="32" s="1"/>
  <c r="D78" i="32"/>
  <c r="Q90" i="32"/>
  <c r="W88" i="32"/>
  <c r="M41" i="32"/>
  <c r="N91" i="32"/>
  <c r="T82" i="32"/>
  <c r="I88" i="32"/>
  <c r="K85" i="32"/>
  <c r="M79" i="32"/>
  <c r="V81" i="32"/>
  <c r="D94" i="32"/>
  <c r="X86" i="32"/>
  <c r="X94" i="32"/>
  <c r="R83" i="32"/>
  <c r="O81" i="32"/>
  <c r="Y82" i="32"/>
  <c r="C88" i="32"/>
  <c r="P79" i="32"/>
  <c r="G79" i="32"/>
  <c r="T94" i="32"/>
  <c r="S86" i="32"/>
  <c r="D91" i="32"/>
  <c r="S81" i="32"/>
  <c r="P85" i="32"/>
  <c r="R79" i="32"/>
  <c r="R90" i="32"/>
  <c r="Q84" i="32"/>
  <c r="L90" i="32"/>
  <c r="V94" i="32"/>
  <c r="AB19" i="32"/>
  <c r="C78" i="32"/>
  <c r="C21" i="32"/>
  <c r="AB11" i="32"/>
  <c r="V86" i="32"/>
  <c r="H89" i="32"/>
  <c r="H90" i="32"/>
  <c r="AB10" i="32"/>
  <c r="Y87" i="32"/>
  <c r="U38" i="32"/>
  <c r="AC38" i="32" s="1"/>
  <c r="AB17" i="32"/>
  <c r="V92" i="32"/>
  <c r="N21" i="32"/>
  <c r="N50" i="32" s="1"/>
  <c r="N65" i="32" s="1"/>
  <c r="N78" i="32"/>
  <c r="P90" i="32"/>
  <c r="I87" i="32"/>
  <c r="U20" i="32"/>
  <c r="AC20" i="32" s="1"/>
  <c r="S82" i="32"/>
  <c r="O85" i="32"/>
  <c r="Y21" i="32"/>
  <c r="K90" i="32"/>
  <c r="E88" i="32"/>
  <c r="S80" i="32"/>
  <c r="Z21" i="32"/>
  <c r="Y78" i="32"/>
  <c r="H87" i="32"/>
  <c r="Q94" i="32"/>
  <c r="O78" i="32"/>
  <c r="O21" i="32"/>
  <c r="O50" i="32" s="1"/>
  <c r="O65" i="32" s="1"/>
  <c r="W91" i="32"/>
  <c r="O92" i="32"/>
  <c r="E82" i="32"/>
  <c r="X78" i="32"/>
  <c r="X21" i="32"/>
  <c r="Y94" i="32"/>
  <c r="V41" i="32"/>
  <c r="AB23" i="32"/>
  <c r="G89" i="32"/>
  <c r="T21" i="32"/>
  <c r="T50" i="32" s="1"/>
  <c r="T65" i="32" s="1"/>
  <c r="T78" i="32"/>
  <c r="Q79" i="32"/>
  <c r="W82" i="32"/>
  <c r="J83" i="32"/>
  <c r="J88" i="32"/>
  <c r="K89" i="32"/>
  <c r="H85" i="32"/>
  <c r="V82" i="32"/>
  <c r="AB7" i="32"/>
  <c r="G84" i="32"/>
  <c r="R78" i="32"/>
  <c r="M90" i="32"/>
  <c r="R89" i="32"/>
  <c r="I91" i="32"/>
  <c r="X93" i="32"/>
  <c r="M84" i="32"/>
  <c r="G80" i="32"/>
  <c r="V87" i="32"/>
  <c r="AB12" i="32"/>
  <c r="N82" i="32"/>
  <c r="W93" i="32"/>
  <c r="G41" i="32"/>
  <c r="J79" i="32"/>
  <c r="F41" i="32"/>
  <c r="L92" i="32"/>
  <c r="E21" i="32"/>
  <c r="E50" i="32" s="1"/>
  <c r="E65" i="32" s="1"/>
  <c r="E78" i="32"/>
  <c r="N85" i="32"/>
  <c r="Y91" i="32"/>
  <c r="M95" i="32"/>
  <c r="C86" i="32"/>
  <c r="C91" i="32"/>
  <c r="P89" i="32"/>
  <c r="I82" i="32"/>
  <c r="T91" i="32"/>
  <c r="M80" i="32"/>
  <c r="F80" i="32"/>
  <c r="E92" i="32"/>
  <c r="L79" i="32"/>
  <c r="F84" i="32"/>
  <c r="M94" i="32"/>
  <c r="U27" i="32"/>
  <c r="AC27" i="32" s="1"/>
  <c r="O93" i="32"/>
  <c r="C81" i="32"/>
  <c r="X82" i="32"/>
  <c r="S21" i="32" l="1"/>
  <c r="S91" i="32"/>
  <c r="U19" i="32"/>
  <c r="AC19" i="32" s="1"/>
  <c r="U18" i="32"/>
  <c r="AC18" i="32" s="1"/>
  <c r="U11" i="32"/>
  <c r="AC11" i="32" s="1"/>
  <c r="U12" i="32"/>
  <c r="AC12" i="32" s="1"/>
  <c r="U8" i="32"/>
  <c r="AC8" i="32" s="1"/>
  <c r="M21" i="32"/>
  <c r="R21" i="32"/>
  <c r="R50" i="32" s="1"/>
  <c r="R65" i="32" s="1"/>
  <c r="R92" i="32"/>
  <c r="P93" i="32"/>
  <c r="K86" i="32"/>
  <c r="F86" i="32"/>
  <c r="G85" i="32"/>
  <c r="U10" i="32"/>
  <c r="AC10" i="32" s="1"/>
  <c r="K93" i="32"/>
  <c r="M82" i="32"/>
  <c r="M87" i="32"/>
  <c r="AB41" i="32"/>
  <c r="AC23" i="32"/>
  <c r="AC41" i="32" s="1"/>
  <c r="G92" i="32"/>
  <c r="H21" i="32"/>
  <c r="H50" i="32" s="1"/>
  <c r="H65" i="32" s="1"/>
  <c r="H78" i="32"/>
  <c r="F88" i="32"/>
  <c r="Q85" i="32"/>
  <c r="H92" i="32"/>
  <c r="J81" i="32"/>
  <c r="R81" i="32"/>
  <c r="G81" i="32"/>
  <c r="P88" i="32"/>
  <c r="U17" i="32"/>
  <c r="AC17" i="32" s="1"/>
  <c r="K87" i="32"/>
  <c r="G82" i="32"/>
  <c r="F21" i="32"/>
  <c r="F50" i="32" s="1"/>
  <c r="F65" i="32" s="1"/>
  <c r="F78" i="32"/>
  <c r="G86" i="32"/>
  <c r="M50" i="32"/>
  <c r="M65" i="32" s="1"/>
  <c r="Q92" i="32"/>
  <c r="S50" i="32"/>
  <c r="S65" i="32" s="1"/>
  <c r="P94" i="32"/>
  <c r="G87" i="32"/>
  <c r="Q87" i="32"/>
  <c r="G88" i="32"/>
  <c r="L81" i="32"/>
  <c r="J82" i="32"/>
  <c r="J21" i="32"/>
  <c r="J50" i="32" s="1"/>
  <c r="J65" i="32" s="1"/>
  <c r="L21" i="32"/>
  <c r="L50" i="32" s="1"/>
  <c r="L65" i="32" s="1"/>
  <c r="U3" i="32"/>
  <c r="K81" i="32"/>
  <c r="G91" i="32"/>
  <c r="K50" i="32"/>
  <c r="K65" i="32" s="1"/>
  <c r="C50" i="32"/>
  <c r="C65" i="32" s="1"/>
  <c r="J85" i="32"/>
  <c r="U7" i="32"/>
  <c r="AC7" i="32" s="1"/>
  <c r="F81" i="32"/>
  <c r="U6" i="32"/>
  <c r="AC6" i="32" s="1"/>
  <c r="P91" i="32"/>
  <c r="Q91" i="32"/>
  <c r="U16" i="32"/>
  <c r="AC16" i="32" s="1"/>
  <c r="J91" i="32"/>
  <c r="M83" i="32"/>
  <c r="K82" i="32"/>
  <c r="H82" i="32"/>
  <c r="P21" i="32"/>
  <c r="P50" i="32" s="1"/>
  <c r="P65" i="32" s="1"/>
  <c r="P78" i="32"/>
  <c r="U41" i="32"/>
  <c r="P82" i="32"/>
  <c r="AB21" i="32"/>
  <c r="M81" i="32"/>
  <c r="U13" i="32"/>
  <c r="AC13" i="32" s="1"/>
  <c r="P92" i="32"/>
  <c r="R87" i="32"/>
  <c r="Q78" i="32"/>
  <c r="Q21" i="32"/>
  <c r="Q50" i="32" s="1"/>
  <c r="Q65" i="32" s="1"/>
  <c r="K78" i="32"/>
  <c r="K21" i="32"/>
  <c r="G21" i="32"/>
  <c r="G50" i="32" s="1"/>
  <c r="G65" i="32" s="1"/>
  <c r="G78" i="32"/>
  <c r="K83" i="32"/>
  <c r="U21" i="32" l="1"/>
  <c r="U50" i="32" s="1"/>
  <c r="U65" i="32" s="1"/>
  <c r="AC3" i="32"/>
  <c r="AC21" i="32" s="1"/>
</calcChain>
</file>

<file path=xl/sharedStrings.xml><?xml version="1.0" encoding="utf-8"?>
<sst xmlns="http://schemas.openxmlformats.org/spreadsheetml/2006/main" count="3363" uniqueCount="502">
  <si>
    <t>Minério de ferro</t>
  </si>
  <si>
    <t>Saúde pública</t>
  </si>
  <si>
    <t>Total</t>
  </si>
  <si>
    <t>Oferta total
a preço
de consumidor</t>
  </si>
  <si>
    <t>Margem 
de
comércio</t>
  </si>
  <si>
    <t>Margem
de
transporte</t>
  </si>
  <si>
    <t>Imposto
de
importação</t>
  </si>
  <si>
    <t>ICMS</t>
  </si>
  <si>
    <t xml:space="preserve">Oferta total
 a preço básico </t>
  </si>
  <si>
    <t>Fonte: IBGE, Diretoria de Pesquisas, Coordenação de Contas Nacionais.</t>
  </si>
  <si>
    <t>Carvão mineral</t>
  </si>
  <si>
    <t>Artigos do vestuário e acessórios</t>
  </si>
  <si>
    <t>Cimento</t>
  </si>
  <si>
    <t>Eletrodomésticos</t>
  </si>
  <si>
    <t>Automóveis, camionetas e utilitários</t>
  </si>
  <si>
    <t>Serviços domésticos</t>
  </si>
  <si>
    <t>Código
do
produto</t>
  </si>
  <si>
    <t>Descrição do produto</t>
  </si>
  <si>
    <t>Milho em grão</t>
  </si>
  <si>
    <t>Cana-de-açúcar</t>
  </si>
  <si>
    <t>Café em grão</t>
  </si>
  <si>
    <t>Leite de vaca e de outros animais</t>
  </si>
  <si>
    <t>Pescado industrializado</t>
  </si>
  <si>
    <t>Leite resfriado, esterilizado e pasteurizado</t>
  </si>
  <si>
    <t>Gasoálcool</t>
  </si>
  <si>
    <t>Aluguel imputado</t>
  </si>
  <si>
    <t>Educação pública</t>
  </si>
  <si>
    <t>Total
do produto</t>
  </si>
  <si>
    <t>Outros impostos menos subsídios</t>
  </si>
  <si>
    <t>Total de impostos líquidos de subsídios</t>
  </si>
  <si>
    <t>IPI</t>
  </si>
  <si>
    <t>Laranja</t>
  </si>
  <si>
    <t>Adubos e fertilizantes</t>
  </si>
  <si>
    <t>Móveis</t>
  </si>
  <si>
    <t>Serviços pessoais</t>
  </si>
  <si>
    <t>Algodão herbáceo, outras fibras da lav. temporária</t>
  </si>
  <si>
    <t>Soja  em grão</t>
  </si>
  <si>
    <t>Suínos</t>
  </si>
  <si>
    <t>Pesca e aquicultura (peixe, crustáceos e moluscos)</t>
  </si>
  <si>
    <t>Outros produtos do laticínio</t>
  </si>
  <si>
    <t>Arroz beneficiado e produtos derivados do arroz</t>
  </si>
  <si>
    <t>Rações balanceadas para animais</t>
  </si>
  <si>
    <t>Outros produtos alimentares</t>
  </si>
  <si>
    <t>Celulose</t>
  </si>
  <si>
    <t>Naftas para petroquímica</t>
  </si>
  <si>
    <t>Diesel - biodiesel</t>
  </si>
  <si>
    <t>Combustíveis para aviação</t>
  </si>
  <si>
    <t>Outros produtos do refino do petróleo</t>
  </si>
  <si>
    <t>Artefatos de cimento, gesso e semelhantes</t>
  </si>
  <si>
    <t>Ferro-gusa e ferroligas</t>
  </si>
  <si>
    <t>Peças fundidas de aço e de metais não ferrosos</t>
  </si>
  <si>
    <t>Componentes eletrônicos</t>
  </si>
  <si>
    <t>Produtos de industrias diversas</t>
  </si>
  <si>
    <t>Serviços de alojamento em hotéis e similares</t>
  </si>
  <si>
    <t>Serviços  de alimentação</t>
  </si>
  <si>
    <t>Açúcar</t>
  </si>
  <si>
    <t>Café beneficiado</t>
  </si>
  <si>
    <t>Fios e fibras têxteis beneficiadas</t>
  </si>
  <si>
    <t>Tecidos</t>
  </si>
  <si>
    <t xml:space="preserve">Óleo combustível  </t>
  </si>
  <si>
    <t>Resinas,elastômeros e fibras artif. e sintéticas</t>
  </si>
  <si>
    <t xml:space="preserve">Produtos químicos diversos </t>
  </si>
  <si>
    <t>Máquinas para a extração mineral e a construção</t>
  </si>
  <si>
    <t>Obras de infra-estrutura</t>
  </si>
  <si>
    <t>Serviços especializados para construção</t>
  </si>
  <si>
    <t>Peças e acessórios para veículos automotores</t>
  </si>
  <si>
    <t>1100
Fabricação de bebidas</t>
  </si>
  <si>
    <t>1200
Fabricação de produtos do fumo</t>
  </si>
  <si>
    <t>1300
Fabricação de produtos têxteis</t>
  </si>
  <si>
    <t>1400
Confecção de artefatos do vestuário e acessórios</t>
  </si>
  <si>
    <t>1600
Fabricação de produtos da madeira</t>
  </si>
  <si>
    <t>1700
Fabricação de celulose, papel e produtos de papel</t>
  </si>
  <si>
    <t>1800
Impressão e reprodução de gravações</t>
  </si>
  <si>
    <t>2500
Fabricação de produtos de metal, exceto máquinas e equipamentos</t>
  </si>
  <si>
    <t>2600
Fabricação de equipamentos de informática, produtos eletrônicos e ópticos</t>
  </si>
  <si>
    <t>2700
Fabricação de máquinas e equipamentos elétricos</t>
  </si>
  <si>
    <t>2800
Fabricação de máquinas e equipamentos mecânicos</t>
  </si>
  <si>
    <t>3000
Fabricação de outros equipamentos de transporte, exceto veículos automotores</t>
  </si>
  <si>
    <t>4500
Comércio e reparação de veículos automotores e motocicletas</t>
  </si>
  <si>
    <t>4900
Transporte terrestre</t>
  </si>
  <si>
    <t>5000
Transporte aquaviário</t>
  </si>
  <si>
    <t>5100
Transporte aéreo</t>
  </si>
  <si>
    <t>5500
Alojamento</t>
  </si>
  <si>
    <t>5600
Alimentação</t>
  </si>
  <si>
    <t>5800
Edição e edição integrada à impressão</t>
  </si>
  <si>
    <t>6100
Telecomunicações</t>
  </si>
  <si>
    <t>6800
Atividades imobiliárias</t>
  </si>
  <si>
    <t>8000
Atividades de vigilância, segurança e investigação</t>
  </si>
  <si>
    <t>8400
Administração pública, defesa e seguridade social</t>
  </si>
  <si>
    <t>9700
Serviços domésticos</t>
  </si>
  <si>
    <t>0191
Agricultura, inclusive o apoio à agricultura e a pós-colheita</t>
  </si>
  <si>
    <t>0192
Pecuária, inclusive o apoio à pecuária</t>
  </si>
  <si>
    <t>0280
Produção florestal; pesca e aquicultura</t>
  </si>
  <si>
    <t>0580
Extração de carvão mineral e de minerais não-metálicos</t>
  </si>
  <si>
    <t>0680
Extração de petróleo e gás, inclusive as atividades de apoio</t>
  </si>
  <si>
    <t>0791
Extração de minério de ferro, inclusive beneficiamentos e a aglomeração</t>
  </si>
  <si>
    <t>0792
Extração de minerais metálicos não-ferrosos, inclusive beneficiamentos</t>
  </si>
  <si>
    <t>1091
Abate e produtos de carne, inclusive os produtos do laticínio e da pesca</t>
  </si>
  <si>
    <t>1092
Fabricação e refino de açúcar</t>
  </si>
  <si>
    <t>1093
Outros produtos alimentares</t>
  </si>
  <si>
    <t>1500
Fabricação de calçados e de artefatos de couro</t>
  </si>
  <si>
    <t>1991
Refino de petróleo e coquerias</t>
  </si>
  <si>
    <t>1992
Fabricação de biocombustíveis</t>
  </si>
  <si>
    <t>2300
Fabricação de produtos de minerais não-metálicos</t>
  </si>
  <si>
    <t>2491
Produção de ferro-gusa/ferroligas, siderurgia e tubos de aço sem costura</t>
  </si>
  <si>
    <t>3180
Fabricação de móveis e de produtos de indústrias diversas</t>
  </si>
  <si>
    <t>3300
Manutenção, reparação e instalação de máquinas e equipamentos</t>
  </si>
  <si>
    <t>3500
Energia elétrica, gás natural e outras utilidades</t>
  </si>
  <si>
    <t>3680
Água, esgoto e gestão de resíduos</t>
  </si>
  <si>
    <t>4180
Construção</t>
  </si>
  <si>
    <t>4680
Comércio por atacado e a varejo, exceto veículos automotores</t>
  </si>
  <si>
    <t>5280
Armazenamento, atividades auxiliares dos transportes e correio</t>
  </si>
  <si>
    <t>5980
Atividades de televisão, rádio, cinema e  gravação/edição de som e imagem</t>
  </si>
  <si>
    <t xml:space="preserve">6980
Atividades jurídicas, contábeis, consultoria e sedes de empresas </t>
  </si>
  <si>
    <t>7180
Serviços de arquitetura, engenharia, testes/análises técnicas e P &amp; D</t>
  </si>
  <si>
    <t>7380
Outras atividades profissionais, científicas e técnicas</t>
  </si>
  <si>
    <t>7880
Outras atividades administrativas e serviços complementares</t>
  </si>
  <si>
    <t>8591
Educação pública</t>
  </si>
  <si>
    <t>8592
Educação privada</t>
  </si>
  <si>
    <t>8691
Saúde pública</t>
  </si>
  <si>
    <t>8692
Saúde privada</t>
  </si>
  <si>
    <t>9080
Atividades artísticas, criativas e de espetáculos</t>
  </si>
  <si>
    <t>9480
Organizações associativas e outros serviços pessoais</t>
  </si>
  <si>
    <t>Arroz, trigo e outros cereais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</si>
  <si>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</si>
  <si>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</si>
  <si>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</si>
  <si>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</si>
  <si>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</si>
  <si>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</si>
  <si>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</si>
  <si>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</si>
  <si>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Bovinos e outros animais vivos, prods. animal, caça e serv.</t>
  </si>
  <si>
    <t>01921</t>
  </si>
  <si>
    <t>01922</t>
  </si>
  <si>
    <t>01923</t>
  </si>
  <si>
    <t>Aves e ovos</t>
  </si>
  <si>
    <t>Produtos da exploração florestal e da silvicultura</t>
  </si>
  <si>
    <t>02801</t>
  </si>
  <si>
    <t>05801</t>
  </si>
  <si>
    <t>Minerais não-metálicos</t>
  </si>
  <si>
    <t>Petróleo, gás natural e serviços de apoio</t>
  </si>
  <si>
    <t>Minerais metálicos não-ferrosos</t>
  </si>
  <si>
    <t>Carne de bovinos e outros prod. de carne</t>
  </si>
  <si>
    <t>10911</t>
  </si>
  <si>
    <t>Carne de suíno</t>
  </si>
  <si>
    <t>10912</t>
  </si>
  <si>
    <t>Carne de aves</t>
  </si>
  <si>
    <t>10913</t>
  </si>
  <si>
    <t>10914</t>
  </si>
  <si>
    <t>10915</t>
  </si>
  <si>
    <t>10931</t>
  </si>
  <si>
    <t>Óleos e gorduras vegetais e animais</t>
  </si>
  <si>
    <t>10932</t>
  </si>
  <si>
    <t>10933</t>
  </si>
  <si>
    <t>10934</t>
  </si>
  <si>
    <t>10935</t>
  </si>
  <si>
    <t>10936</t>
  </si>
  <si>
    <t>10937</t>
  </si>
  <si>
    <t>Bebidas</t>
  </si>
  <si>
    <t>Produtos do fumo</t>
  </si>
  <si>
    <t>13001</t>
  </si>
  <si>
    <t>13002</t>
  </si>
  <si>
    <t>Art. têxteis de uso doméstico e outros têxteis</t>
  </si>
  <si>
    <t>Calçados e artefatos de couro</t>
  </si>
  <si>
    <t>17001</t>
  </si>
  <si>
    <t>Papel, papelão, embalagens e artefatos de papel</t>
  </si>
  <si>
    <t>Serviços de impressão e reprodução</t>
  </si>
  <si>
    <t>19911</t>
  </si>
  <si>
    <t>19912</t>
  </si>
  <si>
    <t>19913</t>
  </si>
  <si>
    <t>19914</t>
  </si>
  <si>
    <t>19915</t>
  </si>
  <si>
    <t>Produtos químicos inorgânicos</t>
  </si>
  <si>
    <t>20911</t>
  </si>
  <si>
    <t>20912</t>
  </si>
  <si>
    <t>Produtos químicos orgânicos</t>
  </si>
  <si>
    <t>20913</t>
  </si>
  <si>
    <t>20921</t>
  </si>
  <si>
    <t>20922</t>
  </si>
  <si>
    <t>Tintas, vernizes, esmaltes e lacas</t>
  </si>
  <si>
    <t>Perfumaria, sabões e artigos de limpeza</t>
  </si>
  <si>
    <t>Produtos farmacêuticos</t>
  </si>
  <si>
    <t>Artigos de borracha</t>
  </si>
  <si>
    <t>Artigos de plástico</t>
  </si>
  <si>
    <t>23001</t>
  </si>
  <si>
    <t>23002</t>
  </si>
  <si>
    <t>Vidros, cerâmicos e outros prod. de minerais não-metálicos</t>
  </si>
  <si>
    <t>24911</t>
  </si>
  <si>
    <t>Semi-acabacados, laminados planos, longos e tubos de aço</t>
  </si>
  <si>
    <t>Produtos da metalurgia de metais não-ferrosos</t>
  </si>
  <si>
    <t>24921</t>
  </si>
  <si>
    <t>26001</t>
  </si>
  <si>
    <t>Máquinas para escritório e equip. de informática</t>
  </si>
  <si>
    <t>26002</t>
  </si>
  <si>
    <t>Material eletrônico e equip. de comunicações</t>
  </si>
  <si>
    <t>26003</t>
  </si>
  <si>
    <t>Máquinas, aparelhos e materiais elétricos</t>
  </si>
  <si>
    <t>27001</t>
  </si>
  <si>
    <t>Tratores e outras máquinas agrícolas</t>
  </si>
  <si>
    <t>28001</t>
  </si>
  <si>
    <t>28002</t>
  </si>
  <si>
    <t>29911</t>
  </si>
  <si>
    <t>Caminhões e ônibus, incl. cabines, carrocerias e reboques</t>
  </si>
  <si>
    <t>31801</t>
  </si>
  <si>
    <t>Eletricidade, gás e outras utilidades</t>
  </si>
  <si>
    <t>Edificações</t>
  </si>
  <si>
    <t>41801</t>
  </si>
  <si>
    <t>41802</t>
  </si>
  <si>
    <t>Comércio e reparação de veículos</t>
  </si>
  <si>
    <t>Transporte terrestre de carga</t>
  </si>
  <si>
    <t>49001</t>
  </si>
  <si>
    <t>Transporte terrestre de passageiros</t>
  </si>
  <si>
    <t>Transporte aquaviário</t>
  </si>
  <si>
    <t>Transporte aéreo</t>
  </si>
  <si>
    <t>52801</t>
  </si>
  <si>
    <t>Correio e outros serviços de entrega</t>
  </si>
  <si>
    <t>Livros, jornais e revistas</t>
  </si>
  <si>
    <t>Telecomunicações, TV por assinatura e outros serv. relacionados</t>
  </si>
  <si>
    <t>68001</t>
  </si>
  <si>
    <t>Serviços jurídicos, contabilidade e consultoria</t>
  </si>
  <si>
    <t>Pesquisa e desenvolvimento</t>
  </si>
  <si>
    <t>71801</t>
  </si>
  <si>
    <t>Serviços de arquitetura e engenharia</t>
  </si>
  <si>
    <t>Publicidade e outros serviços técnicos</t>
  </si>
  <si>
    <t>Condomínios e serviços para edifícios</t>
  </si>
  <si>
    <t>78801</t>
  </si>
  <si>
    <t>Outros serviços administrativos</t>
  </si>
  <si>
    <t>Serviços de vigilância, segurança e investigação</t>
  </si>
  <si>
    <t>Serviços de artes, cultura, esporte e recreação</t>
  </si>
  <si>
    <t>94801</t>
  </si>
  <si>
    <t>94802</t>
  </si>
  <si>
    <t>Outros produtos e serviços da lavoura temporária</t>
  </si>
  <si>
    <t>01919</t>
  </si>
  <si>
    <t>Outros produtos da lavoura permanente</t>
  </si>
  <si>
    <t>01924</t>
  </si>
  <si>
    <t>02802</t>
  </si>
  <si>
    <t>05802</t>
  </si>
  <si>
    <t>06801</t>
  </si>
  <si>
    <t>07911</t>
  </si>
  <si>
    <t>07921</t>
  </si>
  <si>
    <t>10916</t>
  </si>
  <si>
    <t>10921</t>
  </si>
  <si>
    <t>Conservas de frutas, legumes, outros vegetais e sucos de frutas</t>
  </si>
  <si>
    <t>Produtos derivados do trigo, mandioca ou milho</t>
  </si>
  <si>
    <t>11001</t>
  </si>
  <si>
    <t>12001</t>
  </si>
  <si>
    <t>13003</t>
  </si>
  <si>
    <t>14001</t>
  </si>
  <si>
    <t>15001</t>
  </si>
  <si>
    <t>16001</t>
  </si>
  <si>
    <t>Produtos de madeira, exclusive móveis</t>
  </si>
  <si>
    <t>17002</t>
  </si>
  <si>
    <t>18001</t>
  </si>
  <si>
    <t>19916</t>
  </si>
  <si>
    <t>19921</t>
  </si>
  <si>
    <t>Etanol e outros biocombustíveis</t>
  </si>
  <si>
    <t>20914</t>
  </si>
  <si>
    <t>Defensivos agrícolas e desinfestantes domissanitários</t>
  </si>
  <si>
    <t>20923</t>
  </si>
  <si>
    <t>20931</t>
  </si>
  <si>
    <t>21001</t>
  </si>
  <si>
    <t>22001</t>
  </si>
  <si>
    <t>22002</t>
  </si>
  <si>
    <t>23003</t>
  </si>
  <si>
    <t>24912</t>
  </si>
  <si>
    <t>24922</t>
  </si>
  <si>
    <t>25001</t>
  </si>
  <si>
    <t>Produtos de metal, excl. máquinas e equipamentos</t>
  </si>
  <si>
    <t>26004</t>
  </si>
  <si>
    <t>Equip. de medida, teste e controle, ópticos e eletromédicos</t>
  </si>
  <si>
    <t>27002</t>
  </si>
  <si>
    <t>28003</t>
  </si>
  <si>
    <t>Outras máquinas e equipamentos mecânicos</t>
  </si>
  <si>
    <t>29912</t>
  </si>
  <si>
    <t>29921</t>
  </si>
  <si>
    <t>30001</t>
  </si>
  <si>
    <t>Aeronaves, embarcações e outros equipamentos de transporte</t>
  </si>
  <si>
    <t>31802</t>
  </si>
  <si>
    <t>33001</t>
  </si>
  <si>
    <t>Manutenção, reparação e instalação de máquinas e equipamentos</t>
  </si>
  <si>
    <t>35001</t>
  </si>
  <si>
    <t>36801</t>
  </si>
  <si>
    <t>Água, esgoto, reciclagem e gestão de resíduos</t>
  </si>
  <si>
    <t>41803</t>
  </si>
  <si>
    <t>45001</t>
  </si>
  <si>
    <t>46801</t>
  </si>
  <si>
    <t>Comércio por atacado e a varejo, exceto veículos automotores</t>
  </si>
  <si>
    <t>49002</t>
  </si>
  <si>
    <t>50001</t>
  </si>
  <si>
    <t>51001</t>
  </si>
  <si>
    <t>Armazenamento e serviços auxiliares aos transportes</t>
  </si>
  <si>
    <t>52802</t>
  </si>
  <si>
    <t>55001</t>
  </si>
  <si>
    <t>56001</t>
  </si>
  <si>
    <t>58001</t>
  </si>
  <si>
    <t>59801</t>
  </si>
  <si>
    <t>Serviços cinematográficos, música, rádio e televisão</t>
  </si>
  <si>
    <t>61001</t>
  </si>
  <si>
    <t>62801</t>
  </si>
  <si>
    <t>Desenvolvimento de sistemas e outros serviços de informação</t>
  </si>
  <si>
    <t>64801</t>
  </si>
  <si>
    <t>Intermediação financeira, seguros e previdência complementar</t>
  </si>
  <si>
    <t>Aluguel efetivo e serviços imobiliários</t>
  </si>
  <si>
    <t>68002</t>
  </si>
  <si>
    <t>69801</t>
  </si>
  <si>
    <t>71802</t>
  </si>
  <si>
    <t>73801</t>
  </si>
  <si>
    <t>77001</t>
  </si>
  <si>
    <t>Aluguéis não-imob. e gestão de ativos de propriedade intelectual</t>
  </si>
  <si>
    <t>78802</t>
  </si>
  <si>
    <t>80001</t>
  </si>
  <si>
    <t>84001</t>
  </si>
  <si>
    <t>Serviços coletivos da administração pública</t>
  </si>
  <si>
    <t>84002</t>
  </si>
  <si>
    <t>Serviços de previdência e assistência social</t>
  </si>
  <si>
    <t>85911</t>
  </si>
  <si>
    <t>85921</t>
  </si>
  <si>
    <t>Educação privada</t>
  </si>
  <si>
    <t>86911</t>
  </si>
  <si>
    <t>86921</t>
  </si>
  <si>
    <t>Saúde privada</t>
  </si>
  <si>
    <t>90801</t>
  </si>
  <si>
    <t>Organizações patronais, sindicais e outros serviços associativos</t>
  </si>
  <si>
    <t>Manutenção de computadores, telefones e objetos domésticos</t>
  </si>
  <si>
    <t>94803</t>
  </si>
  <si>
    <t>97001</t>
  </si>
  <si>
    <t>2091
Fabricação de químicos orgânicos e inorgânicos, resinas e elastômeros</t>
  </si>
  <si>
    <t>2092
Fabricação de defensivos, desinfestantes, tintas e químicos diversos</t>
  </si>
  <si>
    <t>2093
Fabricação de produtos de limpeza, cosméticos/perfumaria e higiene pessoal</t>
  </si>
  <si>
    <t>2100
Fabricação de produtos farmoquímicos e farmacêuticos</t>
  </si>
  <si>
    <t>2200
Fabricação de produtos de borracha e de material plástico</t>
  </si>
  <si>
    <t>2991
Fabricação de automóveis, caminhões e ônibus, exceto peças</t>
  </si>
  <si>
    <t>2992
Fabricação de peças e acessórios para veículos automotores</t>
  </si>
  <si>
    <t>6280
Desenvolvimento de sistemas e outros serviços de informação</t>
  </si>
  <si>
    <t>6480
Intermediação financeira, seguros e previdência complementar</t>
  </si>
  <si>
    <t>7700
Aluguéis não-imobiliários e gestão de ativos de propriedade intelectual</t>
  </si>
  <si>
    <t>2492
Metalurgia de metais não-ferrosos e a fundição de metais</t>
  </si>
  <si>
    <t>Importação de bens
e serviços (1)</t>
  </si>
  <si>
    <t>(1) Importação de bens e serviços líquida de ajuste CIF/FOB.</t>
  </si>
  <si>
    <t>Exportação
de bens e
serviços (1)</t>
  </si>
  <si>
    <t>Consumo
do governo</t>
  </si>
  <si>
    <t>Consumo
das
 ISFLSF</t>
  </si>
  <si>
    <t>Consumo 
das famílias</t>
  </si>
  <si>
    <t>Formação bruta
de capital fixo</t>
  </si>
  <si>
    <t>Variação
de estoque</t>
  </si>
  <si>
    <t>Demanda
final</t>
  </si>
  <si>
    <t>Demanda
total</t>
  </si>
  <si>
    <t>(1) Exportação de bens e serviços acrescida de ajuste CIF/FOB.</t>
  </si>
  <si>
    <t>Fator trabalho (ocupações)</t>
  </si>
  <si>
    <t>Valor da produção</t>
  </si>
  <si>
    <t>Outros subsídios à produção</t>
  </si>
  <si>
    <t>Outros impostos sobre a produção</t>
  </si>
  <si>
    <t xml:space="preserve">   Excedente operacional bruto (EOB)</t>
  </si>
  <si>
    <t xml:space="preserve">   Rendimento misto bruto</t>
  </si>
  <si>
    <t>Excedente operacional bruto e rendimento misto bruto</t>
  </si>
  <si>
    <t xml:space="preserve">   Contribuições sociais imputadas</t>
  </si>
  <si>
    <t xml:space="preserve">      Previdência privada</t>
  </si>
  <si>
    <t xml:space="preserve">      Previdência oficial /FGTS</t>
  </si>
  <si>
    <t xml:space="preserve">   Contribuições sociais efetivas</t>
  </si>
  <si>
    <t xml:space="preserve">   Salários</t>
  </si>
  <si>
    <t>Remunerações</t>
  </si>
  <si>
    <t>Valor adicionado bruto ( PIB )</t>
  </si>
  <si>
    <t>Operações</t>
  </si>
  <si>
    <t>X</t>
  </si>
  <si>
    <t>C</t>
  </si>
  <si>
    <t>G</t>
  </si>
  <si>
    <t>ISFLSF</t>
  </si>
  <si>
    <t>FBCF</t>
  </si>
  <si>
    <t>E</t>
  </si>
  <si>
    <t>Ajuste*</t>
  </si>
  <si>
    <t xml:space="preserve"> Agricultura, inclusive apoio à agricultura e a pós-colheita</t>
  </si>
  <si>
    <t>S1</t>
  </si>
  <si>
    <t xml:space="preserve"> Pecuária, inclusive apoio à Pecuária</t>
  </si>
  <si>
    <t>S2</t>
  </si>
  <si>
    <t xml:space="preserve"> Produção florestal, pesca e aquicultura</t>
  </si>
  <si>
    <t>S3</t>
  </si>
  <si>
    <t xml:space="preserve"> Indústrias extrativas</t>
  </si>
  <si>
    <t>S4</t>
  </si>
  <si>
    <t>S5</t>
  </si>
  <si>
    <t>S6</t>
  </si>
  <si>
    <t>S7</t>
  </si>
  <si>
    <t xml:space="preserve"> Indústrias de transformação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</si>
  <si>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</si>
  <si>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</si>
  <si>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</si>
  <si>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</si>
  <si>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</si>
  <si>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</si>
  <si>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</si>
  <si>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</si>
  <si>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</si>
  <si>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</si>
  <si>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</si>
  <si>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 xml:space="preserve"> Eletricidade e gás, água, esgoto, atividades de gestão de resíduos e descontaminação</t>
  </si>
  <si>
    <t xml:space="preserve"> Construção</t>
  </si>
  <si>
    <t xml:space="preserve"> Comércio e reparação de veículos automotores e motocicletas</t>
  </si>
  <si>
    <t>Transporte, armazenagem e correio</t>
  </si>
  <si>
    <t xml:space="preserve"> Alojamento e alimentação</t>
  </si>
  <si>
    <t>I</t>
  </si>
  <si>
    <t xml:space="preserve"> Informação e comunicação</t>
  </si>
  <si>
    <t xml:space="preserve"> Atividades financeiras, de seguros e serviços relacionados</t>
  </si>
  <si>
    <t xml:space="preserve"> Atividades imobiliárias</t>
  </si>
  <si>
    <t xml:space="preserve"> Atividades profissionais, científicas e técnicas, administrativas e serviços complementares</t>
  </si>
  <si>
    <t xml:space="preserve"> Administração, defesa, educação e saúde públicas e seguridade social</t>
  </si>
  <si>
    <t xml:space="preserve"> Educação e saúde privadas</t>
  </si>
  <si>
    <t xml:space="preserve"> Artes, cultura, esporte e recreação e outras atividades de serviços</t>
  </si>
  <si>
    <t xml:space="preserve"> Serviços domésticos</t>
  </si>
  <si>
    <t>CÓD.</t>
  </si>
  <si>
    <t>Produto</t>
  </si>
  <si>
    <t>Total do produto</t>
  </si>
  <si>
    <t>Insumo</t>
  </si>
  <si>
    <t>Impostos sobre produtos nacionais</t>
  </si>
  <si>
    <t>Outros Impostos Indiretos Líquidos - OIIL</t>
  </si>
  <si>
    <t>Impostos sobre produtos importados</t>
  </si>
  <si>
    <t>Consumo Intermediário</t>
  </si>
  <si>
    <t>Consumo intermediário doméstico</t>
  </si>
  <si>
    <t>Consumo intermediário importado</t>
  </si>
  <si>
    <t>Impostos</t>
  </si>
  <si>
    <t>CF</t>
  </si>
  <si>
    <t>MA - S1</t>
  </si>
  <si>
    <t>MA - S2</t>
  </si>
  <si>
    <t>MA - S3</t>
  </si>
  <si>
    <t>MA - S4</t>
  </si>
  <si>
    <t>MA - S5</t>
  </si>
  <si>
    <t>MA - S6</t>
  </si>
  <si>
    <t>MA - S7</t>
  </si>
  <si>
    <t>MA - S8</t>
  </si>
  <si>
    <t>MA - S9</t>
  </si>
  <si>
    <t>MA - S10</t>
  </si>
  <si>
    <t>MA - S11</t>
  </si>
  <si>
    <t>MA - S12</t>
  </si>
  <si>
    <t>MA - S13</t>
  </si>
  <si>
    <t>MA - S14</t>
  </si>
  <si>
    <t>MA - S15</t>
  </si>
  <si>
    <t>MA - S16</t>
  </si>
  <si>
    <t>MA - S17</t>
  </si>
  <si>
    <t>MA - S18</t>
  </si>
  <si>
    <t>RBr - S1</t>
  </si>
  <si>
    <t>RBr - S2</t>
  </si>
  <si>
    <t>RBr - S3</t>
  </si>
  <si>
    <t>RBr - S4</t>
  </si>
  <si>
    <t>RBr - S5</t>
  </si>
  <si>
    <t>RBr - S6</t>
  </si>
  <si>
    <t>RBr - S7</t>
  </si>
  <si>
    <t>RBr - S8</t>
  </si>
  <si>
    <t>RBr - S9</t>
  </si>
  <si>
    <t>RBr - S10</t>
  </si>
  <si>
    <t>RBr - S11</t>
  </si>
  <si>
    <t>RBr - S12</t>
  </si>
  <si>
    <t>RBr - S13</t>
  </si>
  <si>
    <t>RBr - S14</t>
  </si>
  <si>
    <t>RBr - S15</t>
  </si>
  <si>
    <t>RBr - S16</t>
  </si>
  <si>
    <t>RBr - S17</t>
  </si>
  <si>
    <t>RBr - S18</t>
  </si>
  <si>
    <t>MA - C</t>
  </si>
  <si>
    <t>RBr - C</t>
  </si>
  <si>
    <t>MA - I</t>
  </si>
  <si>
    <t>RBr - I</t>
  </si>
  <si>
    <t>MA - G</t>
  </si>
  <si>
    <t>RBr - G</t>
  </si>
  <si>
    <t>Demanda total</t>
  </si>
  <si>
    <t>IMP - S1</t>
  </si>
  <si>
    <t>IMP - S2</t>
  </si>
  <si>
    <t>IMP - S3</t>
  </si>
  <si>
    <t>IMP - S4</t>
  </si>
  <si>
    <t>IMP - S5</t>
  </si>
  <si>
    <t>IMP - S6</t>
  </si>
  <si>
    <t>IMP - S7</t>
  </si>
  <si>
    <t>IMP - S8</t>
  </si>
  <si>
    <t>IMP - S9</t>
  </si>
  <si>
    <t>IMP - S10</t>
  </si>
  <si>
    <t>IMP - S11</t>
  </si>
  <si>
    <t>IMP - S12</t>
  </si>
  <si>
    <t>IMP - S13</t>
  </si>
  <si>
    <t>IMP - S14</t>
  </si>
  <si>
    <t>IMP - S15</t>
  </si>
  <si>
    <t>IMP - S16</t>
  </si>
  <si>
    <t>IMP - S17</t>
  </si>
  <si>
    <t>IMP - S18</t>
  </si>
  <si>
    <t>IMPOSTOS</t>
  </si>
  <si>
    <t>VAB</t>
  </si>
  <si>
    <t>CI DOM + IMP</t>
  </si>
  <si>
    <t>TOTAL</t>
  </si>
  <si>
    <t>*Ajuste - CI</t>
  </si>
  <si>
    <t>TABELA DE RECURSOS FORNECIDA PELO IBGE - 2019</t>
  </si>
  <si>
    <t>TABELA DE USOS FORNECIDA PELO IBGE - 2019</t>
  </si>
  <si>
    <t>MATRIZ DE MARGEM DE COMÉRCIO ESTIMADA</t>
  </si>
  <si>
    <t>MATRIZ DE MARGEM DE TRANSPORTE ESTIMADA</t>
  </si>
  <si>
    <t>MATRIZ DE IMPOSTOS SOBRE PRODUTOS INDUSTRIALIZADOS ESTIMADA</t>
  </si>
  <si>
    <t>MATRIZ DE IMPOSTOS SOBRE CIRCULAÇÃO DE MERCADORIAS E SERVIÇOS ESTIMADA</t>
  </si>
  <si>
    <t>MATRIZ DE OUTROS IMPOSTOS INDIRETOS LÍQUIDOS ESTIMADA</t>
  </si>
  <si>
    <t>MATRIZ DE IMPOSTOS SOBRE PRODUTOS IMPOSTADOS ESTIMADA</t>
  </si>
  <si>
    <t>MATRIZ DE IMPORTAÇÕES ESTIMADA</t>
  </si>
  <si>
    <t>MATRIZ INSUMO-PRODUTO ESTIMADA PARA O BRASIL - 2019</t>
  </si>
  <si>
    <t>MATRIZ INSUMO-PRODUTO ESTIMADA PARA O ESTADO DO MARANHÃO - 2019</t>
  </si>
  <si>
    <t>CONSUMO INTERMEDIÁRIO</t>
  </si>
  <si>
    <t>REMUNERAÇÕES</t>
  </si>
  <si>
    <t>VALOR DA PRODUÇÃO (VBP)</t>
  </si>
  <si>
    <t>SETOR DE PAGAMENTOS</t>
  </si>
  <si>
    <t>FATOR TRABALHO (OCUPAÇÕES)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</si>
</sst>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###"/>
    <numFmt numFmtId="165" formatCode="#\ ###\ ###\ ##0,;\ \(\-\)\ ###\ ###\ ##0,"/>
    <numFmt numFmtId="166" formatCode="#\ ###\ ###\ ##0;\ \(\-\)\ ###\ ###\ ##0"/>
    <numFmt numFmtId="167" formatCode="#"/>
    <numFmt numFmtId="168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6"/>
      <name val="Univers"/>
      <family val="2"/>
    </font>
    <font>
      <b/>
      <sz val="6"/>
      <name val="Univers"/>
      <family val="2"/>
    </font>
    <font>
      <b/>
      <sz val="10"/>
      <name val="Univers"/>
      <family val="2"/>
    </font>
    <font>
      <sz val="11"/>
      <color rgb="FF006100"/>
      <name val="Calibri"/>
      <family val="2"/>
      <scheme val="minor"/>
    </font>
    <font>
      <sz val="6"/>
      <color rgb="FFFF0000"/>
      <name val="Univers"/>
      <family val="2"/>
    </font>
    <font>
      <sz val="10"/>
      <color rgb="FFFF0000"/>
      <name val="Univer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9C5700"/>
      <name val="Arial"/>
      <family val="2"/>
    </font>
    <font>
      <b/>
      <sz val="11"/>
      <color theme="1"/>
      <name val="Arial"/>
      <family val="2"/>
    </font>
    <font>
      <b/>
      <sz val="11"/>
      <color rgb="FF006100"/>
      <name val="Arial"/>
      <family val="2"/>
    </font>
    <font>
      <u/>
      <sz val="10"/>
      <color theme="10"/>
      <name val="Arial"/>
      <family val="2"/>
    </font>
    <font>
      <sz val="10"/>
      <color theme="1"/>
      <name val="Univers"/>
      <family val="2"/>
    </font>
    <font>
      <b/>
      <sz val="10"/>
      <color theme="1"/>
      <name val="Univers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theme="0"/>
      <name val="Univers"/>
      <family val="2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">
    <xf numFmtId="0" fontId="0" fillId="0" borderId="0"/>
    <xf numFmtId="0" fontId="7" fillId="2" borderId="0" applyNumberFormat="0" applyBorder="0" applyAlignment="0" applyProtection="0"/>
    <xf numFmtId="0" fontId="13" fillId="4" borderId="0" applyNumberFormat="0" applyBorder="0" applyAlignment="0" applyProtection="0"/>
    <xf numFmtId="168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" fillId="0" borderId="0"/>
    <xf numFmtId="0" fontId="22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0" fillId="10" borderId="0" applyNumberFormat="0" applyBorder="0" applyAlignment="0" applyProtection="0"/>
    <xf numFmtId="43" fontId="1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6" fontId="5" fillId="0" borderId="0" xfId="0" applyNumberFormat="1" applyFont="1"/>
    <xf numFmtId="165" fontId="4" fillId="0" borderId="0" xfId="0" applyNumberFormat="1" applyFont="1"/>
    <xf numFmtId="164" fontId="4" fillId="3" borderId="0" xfId="0" applyNumberFormat="1" applyFont="1" applyFill="1" applyAlignment="1">
      <alignment horizontal="left"/>
    </xf>
    <xf numFmtId="0" fontId="4" fillId="3" borderId="0" xfId="0" applyFont="1" applyFill="1"/>
    <xf numFmtId="166" fontId="4" fillId="3" borderId="0" xfId="0" applyNumberFormat="1" applyFont="1" applyFill="1"/>
    <xf numFmtId="0" fontId="4" fillId="3" borderId="0" xfId="0" applyFont="1" applyFill="1" applyAlignment="1">
      <alignment vertical="justify" wrapText="1"/>
    </xf>
    <xf numFmtId="0" fontId="4" fillId="3" borderId="0" xfId="0" applyFont="1" applyFill="1" applyAlignment="1">
      <alignment horizontal="left"/>
    </xf>
    <xf numFmtId="167" fontId="4" fillId="0" borderId="0" xfId="0" applyNumberFormat="1" applyFont="1"/>
    <xf numFmtId="166" fontId="4" fillId="0" borderId="0" xfId="0" applyNumberFormat="1" applyFont="1"/>
    <xf numFmtId="0" fontId="4" fillId="0" borderId="3" xfId="0" applyFont="1" applyBorder="1"/>
    <xf numFmtId="166" fontId="4" fillId="0" borderId="3" xfId="0" applyNumberFormat="1" applyFont="1" applyBorder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166" fontId="8" fillId="3" borderId="0" xfId="0" applyNumberFormat="1" applyFont="1" applyFill="1"/>
    <xf numFmtId="0" fontId="9" fillId="0" borderId="0" xfId="0" applyFont="1"/>
    <xf numFmtId="0" fontId="0" fillId="5" borderId="0" xfId="0" applyFill="1"/>
    <xf numFmtId="0" fontId="14" fillId="4" borderId="0" xfId="2" applyFont="1" applyAlignment="1">
      <alignment horizontal="right" vertical="center"/>
    </xf>
    <xf numFmtId="0" fontId="12" fillId="0" borderId="0" xfId="0" applyFont="1"/>
    <xf numFmtId="0" fontId="15" fillId="2" borderId="0" xfId="1" applyFont="1" applyAlignment="1">
      <alignment horizontal="left" vertical="center"/>
    </xf>
    <xf numFmtId="0" fontId="15" fillId="0" borderId="0" xfId="0" applyFont="1"/>
    <xf numFmtId="0" fontId="12" fillId="0" borderId="0" xfId="0" applyFont="1" applyAlignment="1">
      <alignment horizontal="left" indent="21"/>
    </xf>
    <xf numFmtId="0" fontId="12" fillId="0" borderId="0" xfId="0" applyFont="1" applyAlignment="1">
      <alignment horizontal="left" indent="9"/>
    </xf>
    <xf numFmtId="0" fontId="12" fillId="0" borderId="0" xfId="0" applyFont="1" applyAlignment="1">
      <alignment horizontal="left" indent="25"/>
    </xf>
    <xf numFmtId="166" fontId="3" fillId="3" borderId="0" xfId="0" applyNumberFormat="1" applyFont="1" applyFill="1"/>
    <xf numFmtId="166" fontId="6" fillId="3" borderId="0" xfId="0" applyNumberFormat="1" applyFont="1" applyFill="1"/>
    <xf numFmtId="166" fontId="6" fillId="0" borderId="0" xfId="0" applyNumberFormat="1" applyFont="1"/>
    <xf numFmtId="3" fontId="18" fillId="0" borderId="0" xfId="0" applyNumberFormat="1" applyFont="1"/>
    <xf numFmtId="166" fontId="19" fillId="2" borderId="0" xfId="1" applyNumberFormat="1" applyFont="1" applyAlignment="1">
      <alignment horizontal="right" vertical="center"/>
    </xf>
    <xf numFmtId="166" fontId="19" fillId="0" borderId="0" xfId="1" applyNumberFormat="1" applyFont="1" applyFill="1" applyBorder="1" applyAlignment="1">
      <alignment horizontal="right" vertical="center"/>
    </xf>
    <xf numFmtId="166" fontId="19" fillId="0" borderId="0" xfId="1" applyNumberFormat="1" applyFont="1" applyFill="1" applyAlignment="1">
      <alignment horizontal="right" vertical="center"/>
    </xf>
    <xf numFmtId="3" fontId="6" fillId="0" borderId="0" xfId="0" applyNumberFormat="1" applyFont="1"/>
    <xf numFmtId="3" fontId="3" fillId="0" borderId="0" xfId="0" applyNumberFormat="1" applyFont="1"/>
    <xf numFmtId="0" fontId="18" fillId="0" borderId="0" xfId="0" applyFont="1"/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right"/>
    </xf>
    <xf numFmtId="166" fontId="12" fillId="0" borderId="0" xfId="0" applyNumberFormat="1" applyFont="1"/>
    <xf numFmtId="166" fontId="9" fillId="3" borderId="0" xfId="0" applyNumberFormat="1" applyFont="1" applyFill="1"/>
    <xf numFmtId="166" fontId="3" fillId="5" borderId="0" xfId="0" applyNumberFormat="1" applyFont="1" applyFill="1"/>
    <xf numFmtId="0" fontId="19" fillId="0" borderId="0" xfId="0" applyFont="1"/>
    <xf numFmtId="0" fontId="23" fillId="6" borderId="0" xfId="5" applyFont="1"/>
    <xf numFmtId="0" fontId="23" fillId="7" borderId="0" xfId="6" applyFont="1"/>
    <xf numFmtId="0" fontId="0" fillId="5" borderId="0" xfId="0" applyFill="1" applyAlignment="1">
      <alignment horizontal="left"/>
    </xf>
    <xf numFmtId="0" fontId="10" fillId="2" borderId="0" xfId="1" applyFont="1"/>
    <xf numFmtId="0" fontId="24" fillId="9" borderId="0" xfId="10" applyFont="1"/>
    <xf numFmtId="166" fontId="24" fillId="9" borderId="0" xfId="10" applyNumberFormat="1" applyFont="1" applyBorder="1"/>
    <xf numFmtId="0" fontId="24" fillId="8" borderId="0" xfId="9" applyFont="1"/>
    <xf numFmtId="166" fontId="24" fillId="8" borderId="0" xfId="9" applyNumberFormat="1" applyFont="1" applyBorder="1"/>
    <xf numFmtId="166" fontId="24" fillId="8" borderId="0" xfId="9" applyNumberFormat="1" applyFont="1"/>
    <xf numFmtId="0" fontId="24" fillId="9" borderId="0" xfId="10" applyFont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16" fillId="2" borderId="0" xfId="1" applyFont="1" applyAlignment="1">
      <alignment horizontal="center" vertical="center"/>
    </xf>
    <xf numFmtId="166" fontId="0" fillId="0" borderId="0" xfId="0" applyNumberFormat="1"/>
    <xf numFmtId="166" fontId="3" fillId="0" borderId="0" xfId="0" applyNumberFormat="1" applyFont="1"/>
    <xf numFmtId="0" fontId="9" fillId="0" borderId="0" xfId="0" applyFont="1" applyAlignment="1">
      <alignment horizontal="center" vertical="center"/>
    </xf>
    <xf numFmtId="0" fontId="14" fillId="4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4" borderId="0" xfId="2" applyFont="1" applyAlignment="1">
      <alignment horizontal="center" vertical="center" wrapText="1"/>
    </xf>
    <xf numFmtId="0" fontId="25" fillId="10" borderId="0" xfId="11" applyFont="1" applyAlignment="1">
      <alignment horizontal="center" vertical="center" wrapText="1"/>
    </xf>
    <xf numFmtId="0" fontId="10" fillId="2" borderId="0" xfId="1" applyFont="1" applyAlignment="1">
      <alignment horizontal="center" vertical="center" wrapText="1"/>
    </xf>
    <xf numFmtId="0" fontId="23" fillId="7" borderId="0" xfId="6" applyFont="1" applyAlignment="1">
      <alignment horizontal="center" vertical="center" wrapText="1"/>
    </xf>
    <xf numFmtId="0" fontId="23" fillId="6" borderId="0" xfId="5" applyFont="1" applyAlignment="1">
      <alignment horizontal="center" vertical="center" wrapText="1"/>
    </xf>
  </cellXfs>
  <cellStyles count="13">
    <cellStyle name="20% - Ênfase1" xfId="9" builtinId="30"/>
    <cellStyle name="20% - Ênfase2" xfId="10" builtinId="34"/>
    <cellStyle name="Bom" xfId="1" builtinId="26"/>
    <cellStyle name="Ênfase1" xfId="5" builtinId="29"/>
    <cellStyle name="Ênfase2" xfId="6" builtinId="33"/>
    <cellStyle name="Ênfase6" xfId="11" builtinId="49"/>
    <cellStyle name="Excel Built-in Normal 2" xfId="8" xr:uid="{1EC47AC8-3E6C-4AE8-AAFF-5B889DF84516}"/>
    <cellStyle name="Hiperlink 2" xfId="4" xr:uid="{9F10D074-E176-4711-909A-5FD7CF274B75}"/>
    <cellStyle name="Neutro 2" xfId="2" xr:uid="{9F8C91A7-34E4-4102-BE9F-581F27C157A2}"/>
    <cellStyle name="Normal" xfId="0" builtinId="0"/>
    <cellStyle name="Normal 2" xfId="7" xr:uid="{D1AFA72E-6B71-4210-9EC3-33A7788F60D6}"/>
    <cellStyle name="Vírgula 2" xfId="3" xr:uid="{09148A5B-3B41-4F47-B5F4-52F5C8548E95}"/>
    <cellStyle name="Vírgula 3" xfId="12" xr:uid="{620C4499-AE6E-49E4-B144-302A296BC9A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AE0BD"/>
      <rgbColor rgb="00FFFFFF"/>
      <rgbColor rgb="00FF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3E3E3"/>
      <rgbColor rgb="00C6370A"/>
      <rgbColor rgb="00F6BAED"/>
      <rgbColor rgb="00FFFFC0"/>
      <rgbColor rgb="00A0E0E0"/>
      <rgbColor rgb="00600080"/>
      <rgbColor rgb="00FF3F3F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AD87E5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E87B14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142875</xdr:rowOff>
    </xdr:from>
    <xdr:to>
      <xdr:col>2</xdr:col>
      <xdr:colOff>542925</xdr:colOff>
      <xdr:row>3</xdr:row>
      <xdr:rowOff>133350</xdr:rowOff>
    </xdr:to>
    <xdr:sp macro="[0]!MIP_MA" textlink="">
      <xdr:nvSpPr>
        <xdr:cNvPr id="4" name="Onda 3">
          <a:extLst>
            <a:ext uri="{FF2B5EF4-FFF2-40B4-BE49-F238E27FC236}">
              <a16:creationId xmlns:a16="http://schemas.microsoft.com/office/drawing/2014/main" id="{5B66EC87-6CF0-4D17-193E-94BA0A7D4E3B}"/>
            </a:ext>
          </a:extLst>
        </xdr:cNvPr>
        <xdr:cNvSpPr/>
      </xdr:nvSpPr>
      <xdr:spPr bwMode="auto">
        <a:xfrm>
          <a:off x="723900" y="466725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MIP - MA</a:t>
          </a:r>
        </a:p>
      </xdr:txBody>
    </xdr:sp>
    <xdr:clientData/>
  </xdr:twoCellAnchor>
  <xdr:twoCellAnchor>
    <xdr:from>
      <xdr:col>1</xdr:col>
      <xdr:colOff>114300</xdr:colOff>
      <xdr:row>5</xdr:row>
      <xdr:rowOff>104775</xdr:rowOff>
    </xdr:from>
    <xdr:to>
      <xdr:col>2</xdr:col>
      <xdr:colOff>542925</xdr:colOff>
      <xdr:row>8</xdr:row>
      <xdr:rowOff>95250</xdr:rowOff>
    </xdr:to>
    <xdr:sp macro="[0]!RECURSOS" textlink="">
      <xdr:nvSpPr>
        <xdr:cNvPr id="5" name="Onda 4">
          <a:extLst>
            <a:ext uri="{FF2B5EF4-FFF2-40B4-BE49-F238E27FC236}">
              <a16:creationId xmlns:a16="http://schemas.microsoft.com/office/drawing/2014/main" id="{7DF747DF-7817-82C2-D062-9433739AB321}"/>
            </a:ext>
          </a:extLst>
        </xdr:cNvPr>
        <xdr:cNvSpPr/>
      </xdr:nvSpPr>
      <xdr:spPr bwMode="auto">
        <a:xfrm>
          <a:off x="723900" y="1238250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RECURSOS</a:t>
          </a:r>
        </a:p>
      </xdr:txBody>
    </xdr:sp>
    <xdr:clientData/>
  </xdr:twoCellAnchor>
  <xdr:twoCellAnchor>
    <xdr:from>
      <xdr:col>1</xdr:col>
      <xdr:colOff>114300</xdr:colOff>
      <xdr:row>10</xdr:row>
      <xdr:rowOff>66675</xdr:rowOff>
    </xdr:from>
    <xdr:to>
      <xdr:col>2</xdr:col>
      <xdr:colOff>542925</xdr:colOff>
      <xdr:row>13</xdr:row>
      <xdr:rowOff>57150</xdr:rowOff>
    </xdr:to>
    <xdr:sp macro="[0]!USOS" textlink="">
      <xdr:nvSpPr>
        <xdr:cNvPr id="7" name="Onda 6">
          <a:extLst>
            <a:ext uri="{FF2B5EF4-FFF2-40B4-BE49-F238E27FC236}">
              <a16:creationId xmlns:a16="http://schemas.microsoft.com/office/drawing/2014/main" id="{2128D52F-8D03-476C-AA0B-09BF73B5F57C}"/>
            </a:ext>
          </a:extLst>
        </xdr:cNvPr>
        <xdr:cNvSpPr/>
      </xdr:nvSpPr>
      <xdr:spPr bwMode="auto">
        <a:xfrm>
          <a:off x="723900" y="2009775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USOS</a:t>
          </a:r>
        </a:p>
      </xdr:txBody>
    </xdr:sp>
    <xdr:clientData/>
  </xdr:twoCellAnchor>
  <xdr:twoCellAnchor>
    <xdr:from>
      <xdr:col>1</xdr:col>
      <xdr:colOff>114300</xdr:colOff>
      <xdr:row>15</xdr:row>
      <xdr:rowOff>28575</xdr:rowOff>
    </xdr:from>
    <xdr:to>
      <xdr:col>2</xdr:col>
      <xdr:colOff>542925</xdr:colOff>
      <xdr:row>18</xdr:row>
      <xdr:rowOff>19050</xdr:rowOff>
    </xdr:to>
    <xdr:sp macro="[0]!MGC" textlink="">
      <xdr:nvSpPr>
        <xdr:cNvPr id="8" name="Onda 7">
          <a:extLst>
            <a:ext uri="{FF2B5EF4-FFF2-40B4-BE49-F238E27FC236}">
              <a16:creationId xmlns:a16="http://schemas.microsoft.com/office/drawing/2014/main" id="{7455CAC7-E3B8-47C3-8D08-1FBDA636058D}"/>
            </a:ext>
          </a:extLst>
        </xdr:cNvPr>
        <xdr:cNvSpPr/>
      </xdr:nvSpPr>
      <xdr:spPr bwMode="auto">
        <a:xfrm>
          <a:off x="723900" y="2781300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MgC</a:t>
          </a:r>
        </a:p>
      </xdr:txBody>
    </xdr:sp>
    <xdr:clientData/>
  </xdr:twoCellAnchor>
  <xdr:twoCellAnchor>
    <xdr:from>
      <xdr:col>1</xdr:col>
      <xdr:colOff>114300</xdr:colOff>
      <xdr:row>19</xdr:row>
      <xdr:rowOff>152400</xdr:rowOff>
    </xdr:from>
    <xdr:to>
      <xdr:col>2</xdr:col>
      <xdr:colOff>542925</xdr:colOff>
      <xdr:row>22</xdr:row>
      <xdr:rowOff>142875</xdr:rowOff>
    </xdr:to>
    <xdr:sp macro="[0]!MGT" textlink="">
      <xdr:nvSpPr>
        <xdr:cNvPr id="9" name="Onda 8">
          <a:extLst>
            <a:ext uri="{FF2B5EF4-FFF2-40B4-BE49-F238E27FC236}">
              <a16:creationId xmlns:a16="http://schemas.microsoft.com/office/drawing/2014/main" id="{F90F988E-7AB3-4A79-8AFA-AF1B9A9B495E}"/>
            </a:ext>
          </a:extLst>
        </xdr:cNvPr>
        <xdr:cNvSpPr/>
      </xdr:nvSpPr>
      <xdr:spPr bwMode="auto">
        <a:xfrm>
          <a:off x="723900" y="3552825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MgT</a:t>
          </a:r>
        </a:p>
      </xdr:txBody>
    </xdr:sp>
    <xdr:clientData/>
  </xdr:twoCellAnchor>
  <xdr:twoCellAnchor>
    <xdr:from>
      <xdr:col>1</xdr:col>
      <xdr:colOff>114300</xdr:colOff>
      <xdr:row>24</xdr:row>
      <xdr:rowOff>114300</xdr:rowOff>
    </xdr:from>
    <xdr:to>
      <xdr:col>2</xdr:col>
      <xdr:colOff>542925</xdr:colOff>
      <xdr:row>27</xdr:row>
      <xdr:rowOff>104775</xdr:rowOff>
    </xdr:to>
    <xdr:sp macro="[0]!IPI" textlink="">
      <xdr:nvSpPr>
        <xdr:cNvPr id="10" name="Onda 9">
          <a:extLst>
            <a:ext uri="{FF2B5EF4-FFF2-40B4-BE49-F238E27FC236}">
              <a16:creationId xmlns:a16="http://schemas.microsoft.com/office/drawing/2014/main" id="{5650E796-ECF4-4B7F-B22A-7B2CDA4AA500}"/>
            </a:ext>
          </a:extLst>
        </xdr:cNvPr>
        <xdr:cNvSpPr/>
      </xdr:nvSpPr>
      <xdr:spPr bwMode="auto">
        <a:xfrm>
          <a:off x="723900" y="4324350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IPI</a:t>
          </a:r>
        </a:p>
      </xdr:txBody>
    </xdr:sp>
    <xdr:clientData/>
  </xdr:twoCellAnchor>
  <xdr:twoCellAnchor>
    <xdr:from>
      <xdr:col>1</xdr:col>
      <xdr:colOff>114300</xdr:colOff>
      <xdr:row>29</xdr:row>
      <xdr:rowOff>76200</xdr:rowOff>
    </xdr:from>
    <xdr:to>
      <xdr:col>2</xdr:col>
      <xdr:colOff>542925</xdr:colOff>
      <xdr:row>32</xdr:row>
      <xdr:rowOff>66675</xdr:rowOff>
    </xdr:to>
    <xdr:sp macro="[0]!ICMS" textlink="">
      <xdr:nvSpPr>
        <xdr:cNvPr id="11" name="Onda 10">
          <a:extLst>
            <a:ext uri="{FF2B5EF4-FFF2-40B4-BE49-F238E27FC236}">
              <a16:creationId xmlns:a16="http://schemas.microsoft.com/office/drawing/2014/main" id="{78282E97-7442-46EE-B8B2-BA6BB511FE42}"/>
            </a:ext>
          </a:extLst>
        </xdr:cNvPr>
        <xdr:cNvSpPr/>
      </xdr:nvSpPr>
      <xdr:spPr bwMode="auto">
        <a:xfrm>
          <a:off x="723900" y="5095875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ICMS</a:t>
          </a:r>
        </a:p>
      </xdr:txBody>
    </xdr:sp>
    <xdr:clientData/>
  </xdr:twoCellAnchor>
  <xdr:twoCellAnchor>
    <xdr:from>
      <xdr:col>1</xdr:col>
      <xdr:colOff>114300</xdr:colOff>
      <xdr:row>34</xdr:row>
      <xdr:rowOff>38100</xdr:rowOff>
    </xdr:from>
    <xdr:to>
      <xdr:col>2</xdr:col>
      <xdr:colOff>542925</xdr:colOff>
      <xdr:row>37</xdr:row>
      <xdr:rowOff>28575</xdr:rowOff>
    </xdr:to>
    <xdr:sp macro="[0]!OIIL" textlink="">
      <xdr:nvSpPr>
        <xdr:cNvPr id="12" name="Onda 11">
          <a:extLst>
            <a:ext uri="{FF2B5EF4-FFF2-40B4-BE49-F238E27FC236}">
              <a16:creationId xmlns:a16="http://schemas.microsoft.com/office/drawing/2014/main" id="{0DEA800C-61BE-4E41-A4B7-E8F57F2B51E4}"/>
            </a:ext>
          </a:extLst>
        </xdr:cNvPr>
        <xdr:cNvSpPr/>
      </xdr:nvSpPr>
      <xdr:spPr bwMode="auto">
        <a:xfrm>
          <a:off x="723900" y="5867400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OIIL</a:t>
          </a:r>
        </a:p>
      </xdr:txBody>
    </xdr:sp>
    <xdr:clientData/>
  </xdr:twoCellAnchor>
  <xdr:twoCellAnchor editAs="oneCell">
    <xdr:from>
      <xdr:col>11</xdr:col>
      <xdr:colOff>400049</xdr:colOff>
      <xdr:row>0</xdr:row>
      <xdr:rowOff>0</xdr:rowOff>
    </xdr:from>
    <xdr:to>
      <xdr:col>25</xdr:col>
      <xdr:colOff>184030</xdr:colOff>
      <xdr:row>51</xdr:row>
      <xdr:rowOff>57825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41FF3AE1-C3EC-DEE1-CF7D-FFC654E1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455" y="0"/>
          <a:ext cx="8285044" cy="8558888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39</xdr:row>
      <xdr:rowOff>0</xdr:rowOff>
    </xdr:from>
    <xdr:to>
      <xdr:col>2</xdr:col>
      <xdr:colOff>542925</xdr:colOff>
      <xdr:row>41</xdr:row>
      <xdr:rowOff>152400</xdr:rowOff>
    </xdr:to>
    <xdr:sp macro="[0]!IIMP" textlink="">
      <xdr:nvSpPr>
        <xdr:cNvPr id="14" name="Onda 13">
          <a:extLst>
            <a:ext uri="{FF2B5EF4-FFF2-40B4-BE49-F238E27FC236}">
              <a16:creationId xmlns:a16="http://schemas.microsoft.com/office/drawing/2014/main" id="{A37E6D84-D663-43AB-9E5F-EE30CDD5B4B0}"/>
            </a:ext>
          </a:extLst>
        </xdr:cNvPr>
        <xdr:cNvSpPr/>
      </xdr:nvSpPr>
      <xdr:spPr bwMode="auto">
        <a:xfrm>
          <a:off x="723900" y="6638925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IIMP</a:t>
          </a:r>
        </a:p>
      </xdr:txBody>
    </xdr:sp>
    <xdr:clientData/>
  </xdr:twoCellAnchor>
  <xdr:twoCellAnchor>
    <xdr:from>
      <xdr:col>1</xdr:col>
      <xdr:colOff>114300</xdr:colOff>
      <xdr:row>43</xdr:row>
      <xdr:rowOff>123825</xdr:rowOff>
    </xdr:from>
    <xdr:to>
      <xdr:col>2</xdr:col>
      <xdr:colOff>542925</xdr:colOff>
      <xdr:row>46</xdr:row>
      <xdr:rowOff>114300</xdr:rowOff>
    </xdr:to>
    <xdr:sp macro="[0]!IMPORT" textlink="">
      <xdr:nvSpPr>
        <xdr:cNvPr id="15" name="Onda 14">
          <a:extLst>
            <a:ext uri="{FF2B5EF4-FFF2-40B4-BE49-F238E27FC236}">
              <a16:creationId xmlns:a16="http://schemas.microsoft.com/office/drawing/2014/main" id="{FF1B61CC-D76D-414C-B109-C7BD1BC1E140}"/>
            </a:ext>
          </a:extLst>
        </xdr:cNvPr>
        <xdr:cNvSpPr/>
      </xdr:nvSpPr>
      <xdr:spPr bwMode="auto">
        <a:xfrm>
          <a:off x="723900" y="7410450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IMP</a:t>
          </a:r>
        </a:p>
      </xdr:txBody>
    </xdr:sp>
    <xdr:clientData/>
  </xdr:twoCellAnchor>
  <xdr:twoCellAnchor>
    <xdr:from>
      <xdr:col>1</xdr:col>
      <xdr:colOff>123825</xdr:colOff>
      <xdr:row>47</xdr:row>
      <xdr:rowOff>142875</xdr:rowOff>
    </xdr:from>
    <xdr:to>
      <xdr:col>2</xdr:col>
      <xdr:colOff>552450</xdr:colOff>
      <xdr:row>50</xdr:row>
      <xdr:rowOff>133350</xdr:rowOff>
    </xdr:to>
    <xdr:sp macro="[0]!MIP_Br" textlink="">
      <xdr:nvSpPr>
        <xdr:cNvPr id="16" name="Onda 15">
          <a:extLst>
            <a:ext uri="{FF2B5EF4-FFF2-40B4-BE49-F238E27FC236}">
              <a16:creationId xmlns:a16="http://schemas.microsoft.com/office/drawing/2014/main" id="{ADC35ABB-BFFE-4A7C-B3A2-C890D9FFA00A}"/>
            </a:ext>
          </a:extLst>
        </xdr:cNvPr>
        <xdr:cNvSpPr/>
      </xdr:nvSpPr>
      <xdr:spPr bwMode="auto">
        <a:xfrm>
          <a:off x="733425" y="8077200"/>
          <a:ext cx="1038225" cy="476250"/>
        </a:xfrm>
        <a:prstGeom prst="wav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MIP - Br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345D1641-49B8-4DB2-8465-51BAABFA1A9E}"/>
            </a:ext>
          </a:extLst>
        </xdr:cNvPr>
        <xdr:cNvSpPr/>
      </xdr:nvSpPr>
      <xdr:spPr bwMode="auto">
        <a:xfrm>
          <a:off x="488156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A65A9DC2-5F67-48D5-BDC0-6463F89AE078}"/>
            </a:ext>
          </a:extLst>
        </xdr:cNvPr>
        <xdr:cNvSpPr/>
      </xdr:nvSpPr>
      <xdr:spPr bwMode="auto">
        <a:xfrm>
          <a:off x="485775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720000</xdr:colOff>
      <xdr:row>0</xdr:row>
      <xdr:rowOff>180000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E1EF8EB4-1C89-42D2-A84B-38F70F5A38DB}"/>
            </a:ext>
          </a:extLst>
        </xdr:cNvPr>
        <xdr:cNvSpPr/>
      </xdr:nvSpPr>
      <xdr:spPr bwMode="auto">
        <a:xfrm>
          <a:off x="0" y="0"/>
          <a:ext cx="720000" cy="18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24B7FE03-1831-4F0C-A460-8F27C56FF143}"/>
            </a:ext>
          </a:extLst>
        </xdr:cNvPr>
        <xdr:cNvSpPr/>
      </xdr:nvSpPr>
      <xdr:spPr bwMode="auto">
        <a:xfrm>
          <a:off x="485775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4D8189FA-E872-4A65-BA6F-627EDB2300D6}"/>
            </a:ext>
          </a:extLst>
        </xdr:cNvPr>
        <xdr:cNvSpPr/>
      </xdr:nvSpPr>
      <xdr:spPr bwMode="auto">
        <a:xfrm>
          <a:off x="485775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FBC4D32B-1770-44CC-9C53-849EC81C1C36}"/>
            </a:ext>
          </a:extLst>
        </xdr:cNvPr>
        <xdr:cNvSpPr/>
      </xdr:nvSpPr>
      <xdr:spPr bwMode="auto">
        <a:xfrm>
          <a:off x="485775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7C50230C-EA0E-4BA1-A2EE-40DBB396C6AA}"/>
            </a:ext>
          </a:extLst>
        </xdr:cNvPr>
        <xdr:cNvSpPr/>
      </xdr:nvSpPr>
      <xdr:spPr bwMode="auto">
        <a:xfrm>
          <a:off x="488156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3B410C39-3711-4732-9E0C-62255F183467}"/>
            </a:ext>
          </a:extLst>
        </xdr:cNvPr>
        <xdr:cNvSpPr/>
      </xdr:nvSpPr>
      <xdr:spPr bwMode="auto">
        <a:xfrm>
          <a:off x="488156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6F4663F0-9BDE-42A2-8493-DF55D413C210}"/>
            </a:ext>
          </a:extLst>
        </xdr:cNvPr>
        <xdr:cNvSpPr/>
      </xdr:nvSpPr>
      <xdr:spPr bwMode="auto">
        <a:xfrm>
          <a:off x="485775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1800000</xdr:colOff>
      <xdr:row>0</xdr:row>
      <xdr:rowOff>360000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A7C4B571-9AD4-44E0-82D4-39DA95165487}"/>
            </a:ext>
          </a:extLst>
        </xdr:cNvPr>
        <xdr:cNvSpPr/>
      </xdr:nvSpPr>
      <xdr:spPr bwMode="auto">
        <a:xfrm>
          <a:off x="488156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1</xdr:col>
      <xdr:colOff>1857150</xdr:colOff>
      <xdr:row>1</xdr:row>
      <xdr:rowOff>112350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5FA56CAC-8589-4234-B6E4-1C3B82CC2A3C}"/>
            </a:ext>
          </a:extLst>
        </xdr:cNvPr>
        <xdr:cNvSpPr/>
      </xdr:nvSpPr>
      <xdr:spPr bwMode="auto">
        <a:xfrm>
          <a:off x="485775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1800000</xdr:colOff>
      <xdr:row>1</xdr:row>
      <xdr:rowOff>169500</xdr:rowOff>
    </xdr:to>
    <xdr:sp macro="[0]!MENU" textlink="">
      <xdr:nvSpPr>
        <xdr:cNvPr id="2" name="Seta: para a Esquerda 1">
          <a:extLst>
            <a:ext uri="{FF2B5EF4-FFF2-40B4-BE49-F238E27FC236}">
              <a16:creationId xmlns:a16="http://schemas.microsoft.com/office/drawing/2014/main" id="{96DEF00A-06AF-4B89-8426-8E0DCB17FE3F}"/>
            </a:ext>
          </a:extLst>
        </xdr:cNvPr>
        <xdr:cNvSpPr/>
      </xdr:nvSpPr>
      <xdr:spPr bwMode="auto">
        <a:xfrm>
          <a:off x="0" y="0"/>
          <a:ext cx="1800000" cy="3600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4B79-A623-4DB2-920C-D207D4814352}">
  <sheetPr codeName="Planilha1">
    <tabColor rgb="FFC00000"/>
  </sheetPr>
  <dimension ref="D3:D50"/>
  <sheetViews>
    <sheetView showGridLines="0" showRowColHeaders="0" tabSelected="1" zoomScale="80" zoomScaleNormal="80" workbookViewId="0"/>
  </sheetViews>
  <sheetFormatPr defaultRowHeight="12.75" x14ac:dyDescent="0.2"/>
  <cols>
    <col min="1" max="16384" width="9.140625" style="27"/>
  </cols>
  <sheetData>
    <row r="3" spans="4:4" x14ac:dyDescent="0.2">
      <c r="D3" s="53" t="s">
        <v>496</v>
      </c>
    </row>
    <row r="8" spans="4:4" x14ac:dyDescent="0.2">
      <c r="D8" s="27" t="s">
        <v>486</v>
      </c>
    </row>
    <row r="13" spans="4:4" x14ac:dyDescent="0.2">
      <c r="D13" s="27" t="s">
        <v>487</v>
      </c>
    </row>
    <row r="17" spans="4:4" x14ac:dyDescent="0.2">
      <c r="D17" s="53" t="s">
        <v>488</v>
      </c>
    </row>
    <row r="22" spans="4:4" x14ac:dyDescent="0.2">
      <c r="D22" s="53" t="s">
        <v>489</v>
      </c>
    </row>
    <row r="27" spans="4:4" x14ac:dyDescent="0.2">
      <c r="D27" s="53" t="s">
        <v>490</v>
      </c>
    </row>
    <row r="32" spans="4:4" x14ac:dyDescent="0.2">
      <c r="D32" s="53" t="s">
        <v>491</v>
      </c>
    </row>
    <row r="37" spans="4:4" x14ac:dyDescent="0.2">
      <c r="D37" s="53" t="s">
        <v>492</v>
      </c>
    </row>
    <row r="41" spans="4:4" x14ac:dyDescent="0.2">
      <c r="D41" s="53" t="s">
        <v>493</v>
      </c>
    </row>
    <row r="46" spans="4:4" x14ac:dyDescent="0.2">
      <c r="D46" s="53" t="s">
        <v>494</v>
      </c>
    </row>
    <row r="50" spans="4:4" x14ac:dyDescent="0.2">
      <c r="D50" s="53" t="s">
        <v>495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C00000"/>
  </sheetPr>
  <dimension ref="A1:CC133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11" width="9.7109375" style="1" customWidth="1"/>
    <col min="12" max="12" width="13.140625" style="1" bestFit="1" customWidth="1"/>
    <col min="13" max="16384" width="11.5703125" style="1"/>
  </cols>
  <sheetData>
    <row r="1" spans="1:81" ht="49.5" customHeight="1" x14ac:dyDescent="0.2">
      <c r="A1" s="11" t="s">
        <v>16</v>
      </c>
      <c r="B1" s="61" t="s">
        <v>17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30</v>
      </c>
      <c r="H1" s="10" t="s">
        <v>7</v>
      </c>
      <c r="I1" s="6" t="s">
        <v>28</v>
      </c>
      <c r="J1" s="6" t="s">
        <v>29</v>
      </c>
      <c r="K1" s="9" t="s">
        <v>8</v>
      </c>
      <c r="L1" s="6" t="s">
        <v>90</v>
      </c>
      <c r="M1" s="6" t="s">
        <v>91</v>
      </c>
      <c r="N1" s="6" t="s">
        <v>92</v>
      </c>
      <c r="O1" s="11" t="s">
        <v>93</v>
      </c>
      <c r="P1" s="6" t="s">
        <v>94</v>
      </c>
      <c r="Q1" s="6" t="s">
        <v>95</v>
      </c>
      <c r="R1" s="6" t="s">
        <v>96</v>
      </c>
      <c r="S1" s="6" t="s">
        <v>97</v>
      </c>
      <c r="T1" s="6" t="s">
        <v>98</v>
      </c>
      <c r="U1" s="6" t="s">
        <v>99</v>
      </c>
      <c r="V1" s="6" t="s">
        <v>66</v>
      </c>
      <c r="W1" s="6" t="s">
        <v>67</v>
      </c>
      <c r="X1" s="6" t="s">
        <v>68</v>
      </c>
      <c r="Y1" s="6" t="s">
        <v>69</v>
      </c>
      <c r="Z1" s="6" t="s">
        <v>100</v>
      </c>
      <c r="AA1" s="6" t="s">
        <v>70</v>
      </c>
      <c r="AB1" s="6" t="s">
        <v>71</v>
      </c>
      <c r="AC1" s="6" t="s">
        <v>72</v>
      </c>
      <c r="AD1" s="6" t="s">
        <v>101</v>
      </c>
      <c r="AE1" s="6" t="s">
        <v>102</v>
      </c>
      <c r="AF1" s="6" t="s">
        <v>327</v>
      </c>
      <c r="AG1" s="6" t="s">
        <v>328</v>
      </c>
      <c r="AH1" s="6" t="s">
        <v>329</v>
      </c>
      <c r="AI1" s="6" t="s">
        <v>330</v>
      </c>
      <c r="AJ1" s="6" t="s">
        <v>331</v>
      </c>
      <c r="AK1" s="6" t="s">
        <v>103</v>
      </c>
      <c r="AL1" s="6" t="s">
        <v>104</v>
      </c>
      <c r="AM1" s="6" t="s">
        <v>337</v>
      </c>
      <c r="AN1" s="6" t="s">
        <v>73</v>
      </c>
      <c r="AO1" s="6" t="s">
        <v>74</v>
      </c>
      <c r="AP1" s="6" t="s">
        <v>75</v>
      </c>
      <c r="AQ1" s="6" t="s">
        <v>76</v>
      </c>
      <c r="AR1" s="6" t="s">
        <v>332</v>
      </c>
      <c r="AS1" s="6" t="s">
        <v>333</v>
      </c>
      <c r="AT1" s="6" t="s">
        <v>77</v>
      </c>
      <c r="AU1" s="6" t="s">
        <v>105</v>
      </c>
      <c r="AV1" s="6" t="s">
        <v>106</v>
      </c>
      <c r="AW1" s="6" t="s">
        <v>107</v>
      </c>
      <c r="AX1" s="6" t="s">
        <v>108</v>
      </c>
      <c r="AY1" s="6" t="s">
        <v>109</v>
      </c>
      <c r="AZ1" s="6" t="s">
        <v>78</v>
      </c>
      <c r="BA1" s="6" t="s">
        <v>110</v>
      </c>
      <c r="BB1" s="6" t="s">
        <v>79</v>
      </c>
      <c r="BC1" s="6" t="s">
        <v>80</v>
      </c>
      <c r="BD1" s="6" t="s">
        <v>81</v>
      </c>
      <c r="BE1" s="6" t="s">
        <v>111</v>
      </c>
      <c r="BF1" s="6" t="s">
        <v>82</v>
      </c>
      <c r="BG1" s="6" t="s">
        <v>83</v>
      </c>
      <c r="BH1" s="6" t="s">
        <v>84</v>
      </c>
      <c r="BI1" s="6" t="s">
        <v>112</v>
      </c>
      <c r="BJ1" s="6" t="s">
        <v>85</v>
      </c>
      <c r="BK1" s="6" t="s">
        <v>334</v>
      </c>
      <c r="BL1" s="11" t="s">
        <v>335</v>
      </c>
      <c r="BM1" s="6" t="s">
        <v>86</v>
      </c>
      <c r="BN1" s="6" t="s">
        <v>113</v>
      </c>
      <c r="BO1" s="6" t="s">
        <v>114</v>
      </c>
      <c r="BP1" s="6" t="s">
        <v>115</v>
      </c>
      <c r="BQ1" s="6" t="s">
        <v>336</v>
      </c>
      <c r="BR1" s="6" t="s">
        <v>116</v>
      </c>
      <c r="BS1" s="6" t="s">
        <v>87</v>
      </c>
      <c r="BT1" s="6" t="s">
        <v>88</v>
      </c>
      <c r="BU1" s="6" t="s">
        <v>117</v>
      </c>
      <c r="BV1" s="6" t="s">
        <v>118</v>
      </c>
      <c r="BW1" s="6" t="s">
        <v>119</v>
      </c>
      <c r="BX1" s="6" t="s">
        <v>120</v>
      </c>
      <c r="BY1" s="6" t="s">
        <v>121</v>
      </c>
      <c r="BZ1" s="6" t="s">
        <v>122</v>
      </c>
      <c r="CA1" s="6" t="s">
        <v>89</v>
      </c>
      <c r="CB1" s="9" t="s">
        <v>27</v>
      </c>
      <c r="CC1" s="9" t="s">
        <v>338</v>
      </c>
    </row>
    <row r="2" spans="1:81" x14ac:dyDescent="0.2">
      <c r="A2" s="14" t="s">
        <v>124</v>
      </c>
      <c r="B2" s="15" t="s">
        <v>123</v>
      </c>
      <c r="C2" s="16">
        <f>D2+E2+J2+K2</f>
        <v>25070</v>
      </c>
      <c r="D2" s="16">
        <v>3251</v>
      </c>
      <c r="E2" s="16">
        <v>1405</v>
      </c>
      <c r="F2" s="16">
        <v>60</v>
      </c>
      <c r="G2" s="16">
        <v>0</v>
      </c>
      <c r="H2" s="16">
        <v>39</v>
      </c>
      <c r="I2" s="16">
        <v>326</v>
      </c>
      <c r="J2" s="16">
        <f>SUM(F2:I2)</f>
        <v>425</v>
      </c>
      <c r="K2" s="16">
        <f>SUM(CB2:CC2)</f>
        <v>19989</v>
      </c>
      <c r="L2" s="16">
        <v>12085</v>
      </c>
      <c r="M2" s="16">
        <v>398</v>
      </c>
      <c r="N2" s="16">
        <v>8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0</v>
      </c>
      <c r="AS2" s="16">
        <v>0</v>
      </c>
      <c r="AT2" s="16">
        <v>0</v>
      </c>
      <c r="AU2" s="16">
        <v>0</v>
      </c>
      <c r="AV2" s="16">
        <v>0</v>
      </c>
      <c r="AW2" s="16">
        <v>0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0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v>0</v>
      </c>
      <c r="BT2" s="16">
        <v>140</v>
      </c>
      <c r="BU2" s="16">
        <v>0</v>
      </c>
      <c r="BV2" s="16">
        <v>0</v>
      </c>
      <c r="BW2" s="16">
        <v>0</v>
      </c>
      <c r="BX2" s="16">
        <v>0</v>
      </c>
      <c r="BY2" s="16">
        <v>0</v>
      </c>
      <c r="BZ2" s="16">
        <v>0</v>
      </c>
      <c r="CA2" s="16">
        <v>0</v>
      </c>
      <c r="CB2" s="16">
        <f t="shared" ref="CB2:CB65" si="0">SUM(L2:CA2)</f>
        <v>12631</v>
      </c>
      <c r="CC2" s="16">
        <v>7358</v>
      </c>
    </row>
    <row r="3" spans="1:81" x14ac:dyDescent="0.2">
      <c r="A3" s="14" t="s">
        <v>125</v>
      </c>
      <c r="B3" s="15" t="s">
        <v>18</v>
      </c>
      <c r="C3" s="16">
        <f t="shared" ref="C3:C66" si="1">D3+E3+J3+K3</f>
        <v>56730</v>
      </c>
      <c r="D3" s="16">
        <v>9253</v>
      </c>
      <c r="E3" s="16">
        <v>2631</v>
      </c>
      <c r="F3" s="16">
        <v>0</v>
      </c>
      <c r="G3" s="16">
        <v>0</v>
      </c>
      <c r="H3" s="16">
        <v>190</v>
      </c>
      <c r="I3" s="16">
        <v>131</v>
      </c>
      <c r="J3" s="16">
        <f t="shared" ref="J3:J66" si="2">SUM(F3:I3)</f>
        <v>321</v>
      </c>
      <c r="K3" s="16">
        <f t="shared" ref="K3:K66" si="3">SUM(CB3:CC3)</f>
        <v>44525</v>
      </c>
      <c r="L3" s="16">
        <v>41283</v>
      </c>
      <c r="M3" s="16">
        <v>2211</v>
      </c>
      <c r="N3" s="16">
        <v>70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0</v>
      </c>
      <c r="BL3" s="16">
        <v>0</v>
      </c>
      <c r="BM3" s="16">
        <v>0</v>
      </c>
      <c r="BN3" s="16">
        <v>0</v>
      </c>
      <c r="BO3" s="16">
        <v>0</v>
      </c>
      <c r="BP3" s="16">
        <v>0</v>
      </c>
      <c r="BQ3" s="16">
        <v>0</v>
      </c>
      <c r="BR3" s="16">
        <v>0</v>
      </c>
      <c r="BS3" s="16">
        <v>0</v>
      </c>
      <c r="BT3" s="16">
        <v>99</v>
      </c>
      <c r="BU3" s="16">
        <v>0</v>
      </c>
      <c r="BV3" s="16">
        <v>0</v>
      </c>
      <c r="BW3" s="16">
        <v>0</v>
      </c>
      <c r="BX3" s="16">
        <v>0</v>
      </c>
      <c r="BY3" s="16">
        <v>0</v>
      </c>
      <c r="BZ3" s="16">
        <v>0</v>
      </c>
      <c r="CA3" s="16">
        <v>0</v>
      </c>
      <c r="CB3" s="16">
        <f t="shared" si="0"/>
        <v>43663</v>
      </c>
      <c r="CC3" s="16">
        <v>862</v>
      </c>
    </row>
    <row r="4" spans="1:81" x14ac:dyDescent="0.2">
      <c r="A4" s="14" t="s">
        <v>126</v>
      </c>
      <c r="B4" s="15" t="s">
        <v>35</v>
      </c>
      <c r="C4" s="16">
        <f t="shared" si="1"/>
        <v>19915</v>
      </c>
      <c r="D4" s="16">
        <v>950</v>
      </c>
      <c r="E4" s="16">
        <v>370</v>
      </c>
      <c r="F4" s="16">
        <v>1</v>
      </c>
      <c r="G4" s="16">
        <v>0</v>
      </c>
      <c r="H4" s="16">
        <v>38</v>
      </c>
      <c r="I4" s="16">
        <v>162</v>
      </c>
      <c r="J4" s="16">
        <f t="shared" si="2"/>
        <v>201</v>
      </c>
      <c r="K4" s="16">
        <f t="shared" si="3"/>
        <v>18394</v>
      </c>
      <c r="L4" s="16">
        <v>18358</v>
      </c>
      <c r="M4" s="16">
        <v>18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v>0</v>
      </c>
      <c r="BT4" s="16">
        <v>0</v>
      </c>
      <c r="BU4" s="16">
        <v>0</v>
      </c>
      <c r="BV4" s="16">
        <v>0</v>
      </c>
      <c r="BW4" s="16">
        <v>0</v>
      </c>
      <c r="BX4" s="16">
        <v>0</v>
      </c>
      <c r="BY4" s="16">
        <v>0</v>
      </c>
      <c r="BZ4" s="16">
        <v>0</v>
      </c>
      <c r="CA4" s="16">
        <v>0</v>
      </c>
      <c r="CB4" s="16">
        <f t="shared" si="0"/>
        <v>18376</v>
      </c>
      <c r="CC4" s="16">
        <v>18</v>
      </c>
    </row>
    <row r="5" spans="1:81" x14ac:dyDescent="0.2">
      <c r="A5" s="14" t="s">
        <v>127</v>
      </c>
      <c r="B5" s="15" t="s">
        <v>19</v>
      </c>
      <c r="C5" s="16">
        <f t="shared" si="1"/>
        <v>61462</v>
      </c>
      <c r="D5" s="16">
        <v>0</v>
      </c>
      <c r="E5" s="16">
        <v>2996</v>
      </c>
      <c r="F5" s="16">
        <v>0</v>
      </c>
      <c r="G5" s="16">
        <v>0</v>
      </c>
      <c r="H5" s="16">
        <v>59</v>
      </c>
      <c r="I5" s="16">
        <v>1339</v>
      </c>
      <c r="J5" s="16">
        <f t="shared" si="2"/>
        <v>1398</v>
      </c>
      <c r="K5" s="16">
        <f t="shared" si="3"/>
        <v>57068</v>
      </c>
      <c r="L5" s="16">
        <v>56760</v>
      </c>
      <c r="M5" s="16">
        <v>307</v>
      </c>
      <c r="N5" s="16">
        <v>1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v>0</v>
      </c>
      <c r="BT5" s="16">
        <v>0</v>
      </c>
      <c r="BU5" s="16">
        <v>0</v>
      </c>
      <c r="BV5" s="16">
        <v>0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f t="shared" si="0"/>
        <v>57068</v>
      </c>
      <c r="CC5" s="16">
        <v>0</v>
      </c>
    </row>
    <row r="6" spans="1:81" x14ac:dyDescent="0.2">
      <c r="A6" s="14" t="s">
        <v>128</v>
      </c>
      <c r="B6" s="15" t="s">
        <v>36</v>
      </c>
      <c r="C6" s="16">
        <f t="shared" si="1"/>
        <v>162952</v>
      </c>
      <c r="D6" s="16">
        <v>5448</v>
      </c>
      <c r="E6" s="16">
        <v>3433</v>
      </c>
      <c r="F6" s="16">
        <v>0</v>
      </c>
      <c r="G6" s="16">
        <v>0</v>
      </c>
      <c r="H6" s="16">
        <v>131</v>
      </c>
      <c r="I6" s="16">
        <v>339</v>
      </c>
      <c r="J6" s="16">
        <f t="shared" si="2"/>
        <v>470</v>
      </c>
      <c r="K6" s="16">
        <f t="shared" si="3"/>
        <v>153601</v>
      </c>
      <c r="L6" s="16">
        <v>149743</v>
      </c>
      <c r="M6" s="16">
        <v>3530</v>
      </c>
      <c r="N6" s="16">
        <v>58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v>0</v>
      </c>
      <c r="CA6" s="16">
        <v>0</v>
      </c>
      <c r="CB6" s="16">
        <f t="shared" si="0"/>
        <v>153331</v>
      </c>
      <c r="CC6" s="16">
        <v>270</v>
      </c>
    </row>
    <row r="7" spans="1:81" x14ac:dyDescent="0.2">
      <c r="A7" s="14" t="s">
        <v>129</v>
      </c>
      <c r="B7" s="15" t="s">
        <v>232</v>
      </c>
      <c r="C7" s="16">
        <f t="shared" si="1"/>
        <v>103232</v>
      </c>
      <c r="D7" s="16">
        <v>29224</v>
      </c>
      <c r="E7" s="16">
        <v>1773</v>
      </c>
      <c r="F7" s="16">
        <v>217</v>
      </c>
      <c r="G7" s="16">
        <v>0</v>
      </c>
      <c r="H7" s="16">
        <v>2387</v>
      </c>
      <c r="I7" s="16">
        <v>-2</v>
      </c>
      <c r="J7" s="16">
        <f t="shared" si="2"/>
        <v>2602</v>
      </c>
      <c r="K7" s="16">
        <f t="shared" si="3"/>
        <v>69633</v>
      </c>
      <c r="L7" s="16">
        <v>63953</v>
      </c>
      <c r="M7" s="16">
        <v>2512</v>
      </c>
      <c r="N7" s="16">
        <v>130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297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f t="shared" si="0"/>
        <v>66892</v>
      </c>
      <c r="CC7" s="16">
        <v>2741</v>
      </c>
    </row>
    <row r="8" spans="1:81" x14ac:dyDescent="0.2">
      <c r="A8" s="14" t="s">
        <v>130</v>
      </c>
      <c r="B8" s="15" t="s">
        <v>31</v>
      </c>
      <c r="C8" s="16">
        <f t="shared" si="1"/>
        <v>16328</v>
      </c>
      <c r="D8" s="16">
        <v>4908</v>
      </c>
      <c r="E8" s="16">
        <v>1122</v>
      </c>
      <c r="F8" s="16">
        <v>7</v>
      </c>
      <c r="G8" s="16">
        <v>0</v>
      </c>
      <c r="H8" s="16">
        <v>164</v>
      </c>
      <c r="I8" s="16">
        <v>0</v>
      </c>
      <c r="J8" s="16">
        <f t="shared" si="2"/>
        <v>171</v>
      </c>
      <c r="K8" s="16">
        <f t="shared" si="3"/>
        <v>10127</v>
      </c>
      <c r="L8" s="16">
        <v>9960</v>
      </c>
      <c r="M8" s="16">
        <v>71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f t="shared" si="0"/>
        <v>10031</v>
      </c>
      <c r="CC8" s="16">
        <v>96</v>
      </c>
    </row>
    <row r="9" spans="1:81" x14ac:dyDescent="0.2">
      <c r="A9" s="14" t="s">
        <v>131</v>
      </c>
      <c r="B9" s="15" t="s">
        <v>20</v>
      </c>
      <c r="C9" s="16">
        <f t="shared" si="1"/>
        <v>21064</v>
      </c>
      <c r="D9" s="16">
        <v>1259</v>
      </c>
      <c r="E9" s="16">
        <v>318</v>
      </c>
      <c r="F9" s="16">
        <v>0</v>
      </c>
      <c r="G9" s="16">
        <v>0</v>
      </c>
      <c r="H9" s="16">
        <v>43</v>
      </c>
      <c r="I9" s="16">
        <v>-81</v>
      </c>
      <c r="J9" s="16">
        <f t="shared" si="2"/>
        <v>-38</v>
      </c>
      <c r="K9" s="16">
        <f t="shared" si="3"/>
        <v>19525</v>
      </c>
      <c r="L9" s="16">
        <v>18617</v>
      </c>
      <c r="M9" s="16">
        <v>756</v>
      </c>
      <c r="N9" s="16">
        <v>25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127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f t="shared" si="0"/>
        <v>19525</v>
      </c>
      <c r="CC9" s="16">
        <v>0</v>
      </c>
    </row>
    <row r="10" spans="1:81" x14ac:dyDescent="0.2">
      <c r="A10" s="14" t="s">
        <v>233</v>
      </c>
      <c r="B10" s="15" t="s">
        <v>234</v>
      </c>
      <c r="C10" s="16">
        <f t="shared" si="1"/>
        <v>45253</v>
      </c>
      <c r="D10" s="16">
        <v>12412</v>
      </c>
      <c r="E10" s="16">
        <v>895</v>
      </c>
      <c r="F10" s="16">
        <v>135</v>
      </c>
      <c r="G10" s="16">
        <v>0</v>
      </c>
      <c r="H10" s="16">
        <v>1295</v>
      </c>
      <c r="I10" s="16">
        <v>522</v>
      </c>
      <c r="J10" s="16">
        <f t="shared" si="2"/>
        <v>1952</v>
      </c>
      <c r="K10" s="16">
        <f t="shared" si="3"/>
        <v>29994</v>
      </c>
      <c r="L10" s="16">
        <v>26656</v>
      </c>
      <c r="M10" s="16">
        <v>624</v>
      </c>
      <c r="N10" s="16">
        <v>110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247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7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f t="shared" si="0"/>
        <v>27644</v>
      </c>
      <c r="CC10" s="16">
        <v>2350</v>
      </c>
    </row>
    <row r="11" spans="1:81" x14ac:dyDescent="0.2">
      <c r="A11" s="14" t="s">
        <v>133</v>
      </c>
      <c r="B11" s="15" t="s">
        <v>132</v>
      </c>
      <c r="C11" s="16">
        <f t="shared" si="1"/>
        <v>83451</v>
      </c>
      <c r="D11" s="16">
        <v>6250</v>
      </c>
      <c r="E11" s="16">
        <v>150</v>
      </c>
      <c r="F11" s="16">
        <v>0</v>
      </c>
      <c r="G11" s="16">
        <v>0</v>
      </c>
      <c r="H11" s="16">
        <v>1372</v>
      </c>
      <c r="I11" s="16">
        <v>1036</v>
      </c>
      <c r="J11" s="16">
        <f t="shared" si="2"/>
        <v>2408</v>
      </c>
      <c r="K11" s="16">
        <f t="shared" si="3"/>
        <v>74643</v>
      </c>
      <c r="L11" s="16">
        <v>4927</v>
      </c>
      <c r="M11" s="16">
        <v>69211</v>
      </c>
      <c r="N11" s="16">
        <v>258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29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17</v>
      </c>
      <c r="BS11" s="16">
        <v>0</v>
      </c>
      <c r="BT11" s="16">
        <v>33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f t="shared" si="0"/>
        <v>74475</v>
      </c>
      <c r="CC11" s="16">
        <v>168</v>
      </c>
    </row>
    <row r="12" spans="1:81" x14ac:dyDescent="0.2">
      <c r="A12" s="14" t="s">
        <v>134</v>
      </c>
      <c r="B12" s="15" t="s">
        <v>21</v>
      </c>
      <c r="C12" s="16">
        <f t="shared" si="1"/>
        <v>39693</v>
      </c>
      <c r="D12" s="16">
        <v>5922</v>
      </c>
      <c r="E12" s="16">
        <v>1212</v>
      </c>
      <c r="F12" s="16">
        <v>0</v>
      </c>
      <c r="G12" s="16">
        <v>0</v>
      </c>
      <c r="H12" s="16">
        <v>313</v>
      </c>
      <c r="I12" s="16">
        <v>280</v>
      </c>
      <c r="J12" s="16">
        <f t="shared" si="2"/>
        <v>593</v>
      </c>
      <c r="K12" s="16">
        <f t="shared" si="3"/>
        <v>31966</v>
      </c>
      <c r="L12" s="16">
        <v>3123</v>
      </c>
      <c r="M12" s="16">
        <v>28757</v>
      </c>
      <c r="N12" s="16">
        <v>86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f t="shared" si="0"/>
        <v>31966</v>
      </c>
      <c r="CC12" s="16">
        <v>0</v>
      </c>
    </row>
    <row r="13" spans="1:81" x14ac:dyDescent="0.2">
      <c r="A13" s="14" t="s">
        <v>135</v>
      </c>
      <c r="B13" s="15" t="s">
        <v>37</v>
      </c>
      <c r="C13" s="16">
        <f t="shared" si="1"/>
        <v>11581</v>
      </c>
      <c r="D13" s="16">
        <v>641</v>
      </c>
      <c r="E13" s="16">
        <v>3</v>
      </c>
      <c r="F13" s="16">
        <v>0</v>
      </c>
      <c r="G13" s="16">
        <v>0</v>
      </c>
      <c r="H13" s="16">
        <v>39</v>
      </c>
      <c r="I13" s="16">
        <v>166</v>
      </c>
      <c r="J13" s="16">
        <f t="shared" si="2"/>
        <v>205</v>
      </c>
      <c r="K13" s="16">
        <f t="shared" si="3"/>
        <v>10732</v>
      </c>
      <c r="L13" s="16">
        <v>594</v>
      </c>
      <c r="M13" s="16">
        <v>10123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16">
        <v>0</v>
      </c>
      <c r="CB13" s="16">
        <f t="shared" si="0"/>
        <v>10717</v>
      </c>
      <c r="CC13" s="16">
        <v>15</v>
      </c>
    </row>
    <row r="14" spans="1:81" x14ac:dyDescent="0.2">
      <c r="A14" s="14" t="s">
        <v>235</v>
      </c>
      <c r="B14" s="15" t="s">
        <v>136</v>
      </c>
      <c r="C14" s="16">
        <f t="shared" si="1"/>
        <v>40983</v>
      </c>
      <c r="D14" s="16">
        <v>4624</v>
      </c>
      <c r="E14" s="16">
        <v>239</v>
      </c>
      <c r="F14" s="16">
        <v>0</v>
      </c>
      <c r="G14" s="16">
        <v>0</v>
      </c>
      <c r="H14" s="16">
        <v>848</v>
      </c>
      <c r="I14" s="16">
        <v>665</v>
      </c>
      <c r="J14" s="16">
        <f t="shared" si="2"/>
        <v>1513</v>
      </c>
      <c r="K14" s="16">
        <f t="shared" si="3"/>
        <v>34607</v>
      </c>
      <c r="L14" s="16">
        <v>649</v>
      </c>
      <c r="M14" s="16">
        <v>33745</v>
      </c>
      <c r="N14" s="16">
        <v>18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f t="shared" si="0"/>
        <v>34412</v>
      </c>
      <c r="CC14" s="16">
        <v>195</v>
      </c>
    </row>
    <row r="15" spans="1:81" x14ac:dyDescent="0.2">
      <c r="A15" s="14" t="s">
        <v>138</v>
      </c>
      <c r="B15" s="15" t="s">
        <v>137</v>
      </c>
      <c r="C15" s="16">
        <f t="shared" si="1"/>
        <v>32594</v>
      </c>
      <c r="D15" s="16">
        <v>3307</v>
      </c>
      <c r="E15" s="16">
        <v>676</v>
      </c>
      <c r="F15" s="16">
        <v>51</v>
      </c>
      <c r="G15" s="16">
        <v>0</v>
      </c>
      <c r="H15" s="16">
        <v>1705</v>
      </c>
      <c r="I15" s="16">
        <v>431</v>
      </c>
      <c r="J15" s="16">
        <f t="shared" si="2"/>
        <v>2187</v>
      </c>
      <c r="K15" s="16">
        <f t="shared" si="3"/>
        <v>26424</v>
      </c>
      <c r="L15" s="16">
        <v>971</v>
      </c>
      <c r="M15" s="16">
        <v>1632</v>
      </c>
      <c r="N15" s="16">
        <v>22210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98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f t="shared" si="0"/>
        <v>24911</v>
      </c>
      <c r="CC15" s="16">
        <v>1513</v>
      </c>
    </row>
    <row r="16" spans="1:81" x14ac:dyDescent="0.2">
      <c r="A16" s="14" t="s">
        <v>236</v>
      </c>
      <c r="B16" s="15" t="s">
        <v>38</v>
      </c>
      <c r="C16" s="16">
        <f t="shared" si="1"/>
        <v>23786</v>
      </c>
      <c r="D16" s="16">
        <v>4320</v>
      </c>
      <c r="E16" s="16">
        <v>97</v>
      </c>
      <c r="F16" s="16">
        <v>4</v>
      </c>
      <c r="G16" s="16">
        <v>0</v>
      </c>
      <c r="H16" s="16">
        <v>1330</v>
      </c>
      <c r="I16" s="16">
        <v>252</v>
      </c>
      <c r="J16" s="16">
        <f t="shared" si="2"/>
        <v>1586</v>
      </c>
      <c r="K16" s="16">
        <f t="shared" si="3"/>
        <v>17783</v>
      </c>
      <c r="L16" s="16">
        <v>482</v>
      </c>
      <c r="M16" s="16">
        <v>556</v>
      </c>
      <c r="N16" s="16">
        <v>14513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f t="shared" si="0"/>
        <v>15551</v>
      </c>
      <c r="CC16" s="16">
        <v>2232</v>
      </c>
    </row>
    <row r="17" spans="1:81" x14ac:dyDescent="0.2">
      <c r="A17" s="14" t="s">
        <v>139</v>
      </c>
      <c r="B17" s="15" t="s">
        <v>10</v>
      </c>
      <c r="C17" s="16">
        <f t="shared" si="1"/>
        <v>14547</v>
      </c>
      <c r="D17" s="16">
        <v>0</v>
      </c>
      <c r="E17" s="16">
        <v>1162</v>
      </c>
      <c r="F17" s="16">
        <v>0</v>
      </c>
      <c r="G17" s="16">
        <v>0</v>
      </c>
      <c r="H17" s="16">
        <v>0</v>
      </c>
      <c r="I17" s="16">
        <v>0</v>
      </c>
      <c r="J17" s="16">
        <f t="shared" si="2"/>
        <v>0</v>
      </c>
      <c r="K17" s="16">
        <f t="shared" si="3"/>
        <v>13385</v>
      </c>
      <c r="L17" s="16">
        <v>0</v>
      </c>
      <c r="M17" s="16">
        <v>0</v>
      </c>
      <c r="N17" s="16">
        <v>0</v>
      </c>
      <c r="O17" s="16">
        <v>1128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6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f t="shared" si="0"/>
        <v>1134</v>
      </c>
      <c r="CC17" s="16">
        <v>12251</v>
      </c>
    </row>
    <row r="18" spans="1:81" x14ac:dyDescent="0.2">
      <c r="A18" s="14" t="s">
        <v>237</v>
      </c>
      <c r="B18" s="15" t="s">
        <v>140</v>
      </c>
      <c r="C18" s="16">
        <f t="shared" si="1"/>
        <v>29642</v>
      </c>
      <c r="D18" s="16">
        <v>4339</v>
      </c>
      <c r="E18" s="16">
        <v>2005</v>
      </c>
      <c r="F18" s="16">
        <v>25</v>
      </c>
      <c r="G18" s="16">
        <v>0</v>
      </c>
      <c r="H18" s="16">
        <v>1297</v>
      </c>
      <c r="I18" s="16">
        <v>542</v>
      </c>
      <c r="J18" s="16">
        <f t="shared" si="2"/>
        <v>1864</v>
      </c>
      <c r="K18" s="16">
        <f t="shared" si="3"/>
        <v>21434</v>
      </c>
      <c r="L18" s="16">
        <v>48</v>
      </c>
      <c r="M18" s="16">
        <v>234</v>
      </c>
      <c r="N18" s="16">
        <v>19</v>
      </c>
      <c r="O18" s="16">
        <v>17481</v>
      </c>
      <c r="P18" s="16">
        <v>53</v>
      </c>
      <c r="Q18" s="16">
        <v>0</v>
      </c>
      <c r="R18" s="16">
        <v>139</v>
      </c>
      <c r="S18" s="16">
        <v>0</v>
      </c>
      <c r="T18" s="16">
        <v>0</v>
      </c>
      <c r="U18" s="16">
        <v>191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236</v>
      </c>
      <c r="AG18" s="16">
        <v>34</v>
      </c>
      <c r="AH18" s="16">
        <v>0</v>
      </c>
      <c r="AI18" s="16">
        <v>0</v>
      </c>
      <c r="AJ18" s="16">
        <v>0</v>
      </c>
      <c r="AK18" s="16">
        <v>778</v>
      </c>
      <c r="AL18" s="16">
        <v>0</v>
      </c>
      <c r="AM18" s="16">
        <v>8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131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16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f t="shared" si="0"/>
        <v>19368</v>
      </c>
      <c r="CC18" s="16">
        <v>2066</v>
      </c>
    </row>
    <row r="19" spans="1:81" x14ac:dyDescent="0.2">
      <c r="A19" s="14" t="s">
        <v>238</v>
      </c>
      <c r="B19" s="15" t="s">
        <v>141</v>
      </c>
      <c r="C19" s="16">
        <f t="shared" si="1"/>
        <v>259851</v>
      </c>
      <c r="D19" s="16">
        <v>0</v>
      </c>
      <c r="E19" s="16">
        <v>970</v>
      </c>
      <c r="F19" s="16">
        <v>0</v>
      </c>
      <c r="G19" s="16">
        <v>0</v>
      </c>
      <c r="H19" s="16">
        <v>0</v>
      </c>
      <c r="I19" s="16">
        <v>2309</v>
      </c>
      <c r="J19" s="16">
        <f t="shared" si="2"/>
        <v>2309</v>
      </c>
      <c r="K19" s="16">
        <f t="shared" si="3"/>
        <v>256572</v>
      </c>
      <c r="L19" s="16">
        <v>0</v>
      </c>
      <c r="M19" s="16">
        <v>0</v>
      </c>
      <c r="N19" s="16">
        <v>0</v>
      </c>
      <c r="O19" s="16">
        <v>0</v>
      </c>
      <c r="P19" s="16">
        <v>229309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2</v>
      </c>
      <c r="AE19" s="16">
        <v>0</v>
      </c>
      <c r="AF19" s="16">
        <v>42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183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f t="shared" si="0"/>
        <v>229536</v>
      </c>
      <c r="CC19" s="16">
        <v>27036</v>
      </c>
    </row>
    <row r="20" spans="1:81" x14ac:dyDescent="0.2">
      <c r="A20" s="14" t="s">
        <v>239</v>
      </c>
      <c r="B20" s="15" t="s">
        <v>0</v>
      </c>
      <c r="C20" s="16">
        <f t="shared" si="1"/>
        <v>121225</v>
      </c>
      <c r="D20" s="16">
        <v>10720</v>
      </c>
      <c r="E20" s="16">
        <v>2870</v>
      </c>
      <c r="F20" s="16">
        <v>0</v>
      </c>
      <c r="G20" s="16">
        <v>0</v>
      </c>
      <c r="H20" s="16">
        <v>0</v>
      </c>
      <c r="I20" s="16">
        <v>401</v>
      </c>
      <c r="J20" s="16">
        <f t="shared" si="2"/>
        <v>401</v>
      </c>
      <c r="K20" s="16">
        <f t="shared" si="3"/>
        <v>107234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106598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10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471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f t="shared" si="0"/>
        <v>107079</v>
      </c>
      <c r="CC20" s="16">
        <v>155</v>
      </c>
    </row>
    <row r="21" spans="1:81" x14ac:dyDescent="0.2">
      <c r="A21" s="14" t="s">
        <v>240</v>
      </c>
      <c r="B21" s="15" t="s">
        <v>142</v>
      </c>
      <c r="C21" s="16">
        <f t="shared" si="1"/>
        <v>27421</v>
      </c>
      <c r="D21" s="16">
        <v>2249</v>
      </c>
      <c r="E21" s="16">
        <v>1249</v>
      </c>
      <c r="F21" s="16">
        <v>4</v>
      </c>
      <c r="G21" s="16">
        <v>0</v>
      </c>
      <c r="H21" s="16">
        <v>0</v>
      </c>
      <c r="I21" s="16">
        <v>475</v>
      </c>
      <c r="J21" s="16">
        <f t="shared" si="2"/>
        <v>479</v>
      </c>
      <c r="K21" s="16">
        <f t="shared" si="3"/>
        <v>23444</v>
      </c>
      <c r="L21" s="16">
        <v>0</v>
      </c>
      <c r="M21" s="16">
        <v>0</v>
      </c>
      <c r="N21" s="16">
        <v>0</v>
      </c>
      <c r="O21" s="16">
        <v>12</v>
      </c>
      <c r="P21" s="16">
        <v>0</v>
      </c>
      <c r="Q21" s="16">
        <v>157</v>
      </c>
      <c r="R21" s="16">
        <v>18517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31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57</v>
      </c>
      <c r="AN21" s="16">
        <v>8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f t="shared" si="0"/>
        <v>18782</v>
      </c>
      <c r="CC21" s="16">
        <v>4662</v>
      </c>
    </row>
    <row r="22" spans="1:81" x14ac:dyDescent="0.2">
      <c r="A22" s="14" t="s">
        <v>144</v>
      </c>
      <c r="B22" s="17" t="s">
        <v>143</v>
      </c>
      <c r="C22" s="16">
        <f t="shared" si="1"/>
        <v>211567</v>
      </c>
      <c r="D22" s="16">
        <v>45393</v>
      </c>
      <c r="E22" s="16">
        <v>1819</v>
      </c>
      <c r="F22" s="16">
        <v>75</v>
      </c>
      <c r="G22" s="16">
        <v>0</v>
      </c>
      <c r="H22" s="16">
        <v>12322</v>
      </c>
      <c r="I22" s="16">
        <v>1216</v>
      </c>
      <c r="J22" s="16">
        <f t="shared" si="2"/>
        <v>13613</v>
      </c>
      <c r="K22" s="16">
        <f t="shared" si="3"/>
        <v>150742</v>
      </c>
      <c r="L22" s="16">
        <v>109</v>
      </c>
      <c r="M22" s="16">
        <v>407</v>
      </c>
      <c r="N22" s="16">
        <v>4</v>
      </c>
      <c r="O22" s="16">
        <v>0</v>
      </c>
      <c r="P22" s="16">
        <v>0</v>
      </c>
      <c r="Q22" s="16">
        <v>0</v>
      </c>
      <c r="R22" s="16">
        <v>0</v>
      </c>
      <c r="S22" s="16">
        <v>145147</v>
      </c>
      <c r="T22" s="16">
        <v>0</v>
      </c>
      <c r="U22" s="16">
        <v>1178</v>
      </c>
      <c r="V22" s="16">
        <v>0</v>
      </c>
      <c r="W22" s="16">
        <v>0</v>
      </c>
      <c r="X22" s="16">
        <v>0</v>
      </c>
      <c r="Y22" s="16">
        <v>0</v>
      </c>
      <c r="Z22" s="16">
        <v>101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65</v>
      </c>
      <c r="AG22" s="16">
        <v>0</v>
      </c>
      <c r="AH22" s="16">
        <v>49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7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1464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f t="shared" si="0"/>
        <v>148531</v>
      </c>
      <c r="CC22" s="16">
        <v>2211</v>
      </c>
    </row>
    <row r="23" spans="1:81" x14ac:dyDescent="0.2">
      <c r="A23" s="14" t="s">
        <v>146</v>
      </c>
      <c r="B23" s="15" t="s">
        <v>145</v>
      </c>
      <c r="C23" s="16">
        <f t="shared" si="1"/>
        <v>22299</v>
      </c>
      <c r="D23" s="16">
        <v>2562</v>
      </c>
      <c r="E23" s="16">
        <v>154</v>
      </c>
      <c r="F23" s="16">
        <v>0</v>
      </c>
      <c r="G23" s="16">
        <v>0</v>
      </c>
      <c r="H23" s="16">
        <v>892</v>
      </c>
      <c r="I23" s="16">
        <v>60</v>
      </c>
      <c r="J23" s="16">
        <f t="shared" si="2"/>
        <v>952</v>
      </c>
      <c r="K23" s="16">
        <f t="shared" si="3"/>
        <v>18631</v>
      </c>
      <c r="L23" s="16">
        <v>28</v>
      </c>
      <c r="M23" s="16">
        <v>48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18188</v>
      </c>
      <c r="T23" s="16">
        <v>0</v>
      </c>
      <c r="U23" s="16">
        <v>366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f t="shared" si="0"/>
        <v>18631</v>
      </c>
      <c r="CC23" s="16">
        <v>0</v>
      </c>
    </row>
    <row r="24" spans="1:81" x14ac:dyDescent="0.2">
      <c r="A24" s="18" t="s">
        <v>148</v>
      </c>
      <c r="B24" s="15" t="s">
        <v>147</v>
      </c>
      <c r="C24" s="16">
        <f t="shared" si="1"/>
        <v>86259</v>
      </c>
      <c r="D24" s="16">
        <v>11728</v>
      </c>
      <c r="E24" s="16">
        <v>992</v>
      </c>
      <c r="F24" s="16">
        <v>0</v>
      </c>
      <c r="G24" s="16">
        <v>0</v>
      </c>
      <c r="H24" s="16">
        <v>4587</v>
      </c>
      <c r="I24" s="16">
        <v>166</v>
      </c>
      <c r="J24" s="16">
        <f t="shared" si="2"/>
        <v>4753</v>
      </c>
      <c r="K24" s="16">
        <f t="shared" si="3"/>
        <v>68786</v>
      </c>
      <c r="L24" s="16">
        <v>0</v>
      </c>
      <c r="M24" s="16">
        <v>30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63661</v>
      </c>
      <c r="T24" s="16">
        <v>0</v>
      </c>
      <c r="U24" s="16">
        <v>1651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3395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f t="shared" si="0"/>
        <v>68737</v>
      </c>
      <c r="CC24" s="16">
        <v>49</v>
      </c>
    </row>
    <row r="25" spans="1:81" x14ac:dyDescent="0.2">
      <c r="A25" s="18" t="s">
        <v>149</v>
      </c>
      <c r="B25" s="15" t="s">
        <v>22</v>
      </c>
      <c r="C25" s="16">
        <f t="shared" si="1"/>
        <v>12063</v>
      </c>
      <c r="D25" s="16">
        <v>2338</v>
      </c>
      <c r="E25" s="16">
        <v>131</v>
      </c>
      <c r="F25" s="16">
        <v>124</v>
      </c>
      <c r="G25" s="16">
        <v>38</v>
      </c>
      <c r="H25" s="16">
        <v>1077</v>
      </c>
      <c r="I25" s="16">
        <v>181</v>
      </c>
      <c r="J25" s="16">
        <f t="shared" si="2"/>
        <v>1420</v>
      </c>
      <c r="K25" s="16">
        <f t="shared" si="3"/>
        <v>8174</v>
      </c>
      <c r="L25" s="16">
        <v>0</v>
      </c>
      <c r="M25" s="16">
        <v>0</v>
      </c>
      <c r="N25" s="16">
        <v>9</v>
      </c>
      <c r="O25" s="16">
        <v>0</v>
      </c>
      <c r="P25" s="16">
        <v>0</v>
      </c>
      <c r="Q25" s="16">
        <v>0</v>
      </c>
      <c r="R25" s="16">
        <v>0</v>
      </c>
      <c r="S25" s="16">
        <v>5211</v>
      </c>
      <c r="T25" s="16">
        <v>0</v>
      </c>
      <c r="U25" s="16">
        <v>36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f t="shared" si="0"/>
        <v>5256</v>
      </c>
      <c r="CC25" s="16">
        <v>2918</v>
      </c>
    </row>
    <row r="26" spans="1:81" x14ac:dyDescent="0.2">
      <c r="A26" s="18" t="s">
        <v>150</v>
      </c>
      <c r="B26" s="15" t="s">
        <v>23</v>
      </c>
      <c r="C26" s="16">
        <f t="shared" si="1"/>
        <v>34068</v>
      </c>
      <c r="D26" s="16">
        <v>6342</v>
      </c>
      <c r="E26" s="16">
        <v>708</v>
      </c>
      <c r="F26" s="16">
        <v>0</v>
      </c>
      <c r="G26" s="16">
        <v>0</v>
      </c>
      <c r="H26" s="16">
        <v>2485</v>
      </c>
      <c r="I26" s="16">
        <v>754</v>
      </c>
      <c r="J26" s="16">
        <f t="shared" si="2"/>
        <v>3239</v>
      </c>
      <c r="K26" s="16">
        <f t="shared" si="3"/>
        <v>23779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20752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9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3018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f t="shared" si="0"/>
        <v>23779</v>
      </c>
      <c r="CC26" s="16">
        <v>0</v>
      </c>
    </row>
    <row r="27" spans="1:81" x14ac:dyDescent="0.2">
      <c r="A27" s="18" t="s">
        <v>241</v>
      </c>
      <c r="B27" s="15" t="s">
        <v>39</v>
      </c>
      <c r="C27" s="16">
        <f t="shared" si="1"/>
        <v>96628</v>
      </c>
      <c r="D27" s="16">
        <v>18595</v>
      </c>
      <c r="E27" s="16">
        <v>656</v>
      </c>
      <c r="F27" s="16">
        <v>82</v>
      </c>
      <c r="G27" s="16">
        <v>318</v>
      </c>
      <c r="H27" s="16">
        <v>10098</v>
      </c>
      <c r="I27" s="16">
        <v>1899</v>
      </c>
      <c r="J27" s="16">
        <f t="shared" si="2"/>
        <v>12397</v>
      </c>
      <c r="K27" s="16">
        <f t="shared" si="3"/>
        <v>64980</v>
      </c>
      <c r="L27" s="16">
        <v>143</v>
      </c>
      <c r="M27" s="16">
        <v>1471</v>
      </c>
      <c r="N27" s="16">
        <v>4</v>
      </c>
      <c r="O27" s="16">
        <v>0</v>
      </c>
      <c r="P27" s="16">
        <v>0</v>
      </c>
      <c r="Q27" s="16">
        <v>0</v>
      </c>
      <c r="R27" s="16">
        <v>0</v>
      </c>
      <c r="S27" s="16">
        <v>60476</v>
      </c>
      <c r="T27" s="16">
        <v>0</v>
      </c>
      <c r="U27" s="16">
        <v>871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f t="shared" si="0"/>
        <v>62965</v>
      </c>
      <c r="CC27" s="16">
        <v>2015</v>
      </c>
    </row>
    <row r="28" spans="1:81" x14ac:dyDescent="0.2">
      <c r="A28" s="18" t="s">
        <v>242</v>
      </c>
      <c r="B28" s="15" t="s">
        <v>55</v>
      </c>
      <c r="C28" s="16">
        <f t="shared" si="1"/>
        <v>44324</v>
      </c>
      <c r="D28" s="16">
        <v>7351</v>
      </c>
      <c r="E28" s="16">
        <v>2311</v>
      </c>
      <c r="F28" s="16">
        <v>2</v>
      </c>
      <c r="G28" s="16">
        <v>70</v>
      </c>
      <c r="H28" s="16">
        <v>1296</v>
      </c>
      <c r="I28" s="16">
        <v>50</v>
      </c>
      <c r="J28" s="16">
        <f t="shared" si="2"/>
        <v>1418</v>
      </c>
      <c r="K28" s="16">
        <f t="shared" si="3"/>
        <v>33244</v>
      </c>
      <c r="L28" s="16">
        <v>147</v>
      </c>
      <c r="M28" s="16">
        <v>53</v>
      </c>
      <c r="N28" s="16">
        <v>3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27363</v>
      </c>
      <c r="U28" s="16">
        <v>458</v>
      </c>
      <c r="V28" s="16">
        <v>8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5130</v>
      </c>
      <c r="AF28" s="16">
        <v>0</v>
      </c>
      <c r="AG28" s="16">
        <v>41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f t="shared" si="0"/>
        <v>33203</v>
      </c>
      <c r="CC28" s="16">
        <v>41</v>
      </c>
    </row>
    <row r="29" spans="1:81" x14ac:dyDescent="0.2">
      <c r="A29" s="18" t="s">
        <v>151</v>
      </c>
      <c r="B29" s="15" t="s">
        <v>243</v>
      </c>
      <c r="C29" s="16">
        <f t="shared" si="1"/>
        <v>48960</v>
      </c>
      <c r="D29" s="16">
        <v>9687</v>
      </c>
      <c r="E29" s="16">
        <v>592</v>
      </c>
      <c r="F29" s="16">
        <v>196</v>
      </c>
      <c r="G29" s="16">
        <v>0</v>
      </c>
      <c r="H29" s="16">
        <v>4496</v>
      </c>
      <c r="I29" s="16">
        <v>664</v>
      </c>
      <c r="J29" s="16">
        <f t="shared" si="2"/>
        <v>5356</v>
      </c>
      <c r="K29" s="16">
        <f t="shared" si="3"/>
        <v>33325</v>
      </c>
      <c r="L29" s="16">
        <v>67</v>
      </c>
      <c r="M29" s="16">
        <v>33</v>
      </c>
      <c r="N29" s="16">
        <v>37</v>
      </c>
      <c r="O29" s="16">
        <v>0</v>
      </c>
      <c r="P29" s="16">
        <v>0</v>
      </c>
      <c r="Q29" s="16">
        <v>0</v>
      </c>
      <c r="R29" s="16">
        <v>0</v>
      </c>
      <c r="S29" s="16">
        <v>362</v>
      </c>
      <c r="T29" s="16">
        <v>54</v>
      </c>
      <c r="U29" s="16">
        <v>28153</v>
      </c>
      <c r="V29" s="16">
        <v>775</v>
      </c>
      <c r="W29" s="16">
        <v>0</v>
      </c>
      <c r="X29" s="16">
        <v>9</v>
      </c>
      <c r="Y29" s="16">
        <v>0</v>
      </c>
      <c r="Z29" s="16">
        <v>0</v>
      </c>
      <c r="AA29" s="16">
        <v>6</v>
      </c>
      <c r="AB29" s="16">
        <v>0</v>
      </c>
      <c r="AC29" s="16">
        <v>0</v>
      </c>
      <c r="AD29" s="16">
        <v>0</v>
      </c>
      <c r="AE29" s="16">
        <v>7</v>
      </c>
      <c r="AF29" s="16">
        <v>0</v>
      </c>
      <c r="AG29" s="16">
        <v>17</v>
      </c>
      <c r="AH29" s="16">
        <v>0</v>
      </c>
      <c r="AI29" s="16">
        <v>6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182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f t="shared" si="0"/>
        <v>29708</v>
      </c>
      <c r="CC29" s="16">
        <v>3617</v>
      </c>
    </row>
    <row r="30" spans="1:81" x14ac:dyDescent="0.2">
      <c r="A30" s="18" t="s">
        <v>153</v>
      </c>
      <c r="B30" s="15" t="s">
        <v>152</v>
      </c>
      <c r="C30" s="16">
        <f t="shared" si="1"/>
        <v>96557</v>
      </c>
      <c r="D30" s="16">
        <v>7347</v>
      </c>
      <c r="E30" s="16">
        <v>2549</v>
      </c>
      <c r="F30" s="16">
        <v>230</v>
      </c>
      <c r="G30" s="16">
        <v>0</v>
      </c>
      <c r="H30" s="16">
        <v>3226</v>
      </c>
      <c r="I30" s="16">
        <v>1323</v>
      </c>
      <c r="J30" s="16">
        <f t="shared" si="2"/>
        <v>4779</v>
      </c>
      <c r="K30" s="16">
        <f t="shared" si="3"/>
        <v>81882</v>
      </c>
      <c r="L30" s="16">
        <v>14</v>
      </c>
      <c r="M30" s="16">
        <v>4</v>
      </c>
      <c r="N30" s="16">
        <v>2</v>
      </c>
      <c r="O30" s="16">
        <v>0</v>
      </c>
      <c r="P30" s="16">
        <v>0</v>
      </c>
      <c r="Q30" s="16">
        <v>0</v>
      </c>
      <c r="R30" s="16">
        <v>0</v>
      </c>
      <c r="S30" s="16">
        <v>1741</v>
      </c>
      <c r="T30" s="16">
        <v>0</v>
      </c>
      <c r="U30" s="16">
        <v>68375</v>
      </c>
      <c r="V30" s="16">
        <v>0</v>
      </c>
      <c r="W30" s="16">
        <v>0</v>
      </c>
      <c r="X30" s="16">
        <v>24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1586</v>
      </c>
      <c r="AF30" s="16">
        <v>180</v>
      </c>
      <c r="AG30" s="16">
        <v>26</v>
      </c>
      <c r="AH30" s="16">
        <v>48</v>
      </c>
      <c r="AI30" s="16">
        <v>21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6276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f t="shared" si="0"/>
        <v>78297</v>
      </c>
      <c r="CC30" s="16">
        <v>3585</v>
      </c>
    </row>
    <row r="31" spans="1:81" x14ac:dyDescent="0.2">
      <c r="A31" s="18" t="s">
        <v>154</v>
      </c>
      <c r="B31" s="15" t="s">
        <v>56</v>
      </c>
      <c r="C31" s="16">
        <f t="shared" si="1"/>
        <v>24353</v>
      </c>
      <c r="D31" s="16">
        <v>8096</v>
      </c>
      <c r="E31" s="16">
        <v>323</v>
      </c>
      <c r="F31" s="16">
        <v>38</v>
      </c>
      <c r="G31" s="16">
        <v>0</v>
      </c>
      <c r="H31" s="16">
        <v>2435</v>
      </c>
      <c r="I31" s="16">
        <v>93</v>
      </c>
      <c r="J31" s="16">
        <f t="shared" si="2"/>
        <v>2566</v>
      </c>
      <c r="K31" s="16">
        <f t="shared" si="3"/>
        <v>13368</v>
      </c>
      <c r="L31" s="16">
        <v>98</v>
      </c>
      <c r="M31" s="16">
        <v>47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15</v>
      </c>
      <c r="U31" s="16">
        <v>12571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303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f t="shared" si="0"/>
        <v>13035</v>
      </c>
      <c r="CC31" s="16">
        <v>333</v>
      </c>
    </row>
    <row r="32" spans="1:81" x14ac:dyDescent="0.2">
      <c r="A32" s="18" t="s">
        <v>155</v>
      </c>
      <c r="B32" s="15" t="s">
        <v>40</v>
      </c>
      <c r="C32" s="16">
        <f t="shared" si="1"/>
        <v>33295</v>
      </c>
      <c r="D32" s="16">
        <v>9300</v>
      </c>
      <c r="E32" s="16">
        <v>578</v>
      </c>
      <c r="F32" s="16">
        <v>3</v>
      </c>
      <c r="G32" s="16">
        <v>0</v>
      </c>
      <c r="H32" s="16">
        <v>1503</v>
      </c>
      <c r="I32" s="16">
        <v>593</v>
      </c>
      <c r="J32" s="16">
        <f t="shared" si="2"/>
        <v>2099</v>
      </c>
      <c r="K32" s="16">
        <f t="shared" si="3"/>
        <v>21318</v>
      </c>
      <c r="L32" s="16">
        <v>399</v>
      </c>
      <c r="M32" s="16">
        <v>26</v>
      </c>
      <c r="N32" s="16">
        <v>7</v>
      </c>
      <c r="O32" s="16">
        <v>0</v>
      </c>
      <c r="P32" s="16">
        <v>0</v>
      </c>
      <c r="Q32" s="16">
        <v>0</v>
      </c>
      <c r="R32" s="16">
        <v>0</v>
      </c>
      <c r="S32" s="16">
        <v>349</v>
      </c>
      <c r="T32" s="16">
        <v>113</v>
      </c>
      <c r="U32" s="16">
        <v>18343</v>
      </c>
      <c r="V32" s="16">
        <v>13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1131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f t="shared" si="0"/>
        <v>20381</v>
      </c>
      <c r="CC32" s="16">
        <v>937</v>
      </c>
    </row>
    <row r="33" spans="1:81" x14ac:dyDescent="0.2">
      <c r="A33" s="18" t="s">
        <v>156</v>
      </c>
      <c r="B33" s="15" t="s">
        <v>244</v>
      </c>
      <c r="C33" s="16">
        <f t="shared" si="1"/>
        <v>66017</v>
      </c>
      <c r="D33" s="16">
        <v>15480</v>
      </c>
      <c r="E33" s="16">
        <v>1096</v>
      </c>
      <c r="F33" s="16">
        <v>39</v>
      </c>
      <c r="G33" s="16">
        <v>1</v>
      </c>
      <c r="H33" s="16">
        <v>2961</v>
      </c>
      <c r="I33" s="16">
        <v>1198</v>
      </c>
      <c r="J33" s="16">
        <f t="shared" si="2"/>
        <v>4199</v>
      </c>
      <c r="K33" s="16">
        <f t="shared" si="3"/>
        <v>45242</v>
      </c>
      <c r="L33" s="16">
        <v>1527</v>
      </c>
      <c r="M33" s="16">
        <v>560</v>
      </c>
      <c r="N33" s="16">
        <v>259</v>
      </c>
      <c r="O33" s="16">
        <v>0</v>
      </c>
      <c r="P33" s="16">
        <v>0</v>
      </c>
      <c r="Q33" s="16">
        <v>0</v>
      </c>
      <c r="R33" s="16">
        <v>0</v>
      </c>
      <c r="S33" s="16">
        <v>167</v>
      </c>
      <c r="T33" s="16">
        <v>19</v>
      </c>
      <c r="U33" s="16">
        <v>39365</v>
      </c>
      <c r="V33" s="16">
        <v>69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324</v>
      </c>
      <c r="AF33" s="16">
        <v>87</v>
      </c>
      <c r="AG33" s="16">
        <v>14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1840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f t="shared" si="0"/>
        <v>44231</v>
      </c>
      <c r="CC33" s="16">
        <v>1011</v>
      </c>
    </row>
    <row r="34" spans="1:81" x14ac:dyDescent="0.2">
      <c r="A34" s="18" t="s">
        <v>157</v>
      </c>
      <c r="B34" s="15" t="s">
        <v>41</v>
      </c>
      <c r="C34" s="16">
        <f t="shared" si="1"/>
        <v>55025</v>
      </c>
      <c r="D34" s="16">
        <v>9720</v>
      </c>
      <c r="E34" s="16">
        <v>1590</v>
      </c>
      <c r="F34" s="16">
        <v>74</v>
      </c>
      <c r="G34" s="16">
        <v>170</v>
      </c>
      <c r="H34" s="16">
        <v>2224</v>
      </c>
      <c r="I34" s="16">
        <v>1015</v>
      </c>
      <c r="J34" s="16">
        <f t="shared" si="2"/>
        <v>3483</v>
      </c>
      <c r="K34" s="16">
        <f t="shared" si="3"/>
        <v>40232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1862</v>
      </c>
      <c r="T34" s="16">
        <v>0</v>
      </c>
      <c r="U34" s="16">
        <v>36673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94</v>
      </c>
      <c r="AG34" s="16">
        <v>11</v>
      </c>
      <c r="AH34" s="16">
        <v>0</v>
      </c>
      <c r="AI34" s="16">
        <v>176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339</v>
      </c>
      <c r="BB34" s="16">
        <v>16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f t="shared" si="0"/>
        <v>39171</v>
      </c>
      <c r="CC34" s="16">
        <v>1061</v>
      </c>
    </row>
    <row r="35" spans="1:81" x14ac:dyDescent="0.2">
      <c r="A35" s="18" t="s">
        <v>158</v>
      </c>
      <c r="B35" s="15" t="s">
        <v>42</v>
      </c>
      <c r="C35" s="16">
        <f t="shared" si="1"/>
        <v>223147</v>
      </c>
      <c r="D35" s="16">
        <v>61654</v>
      </c>
      <c r="E35" s="16">
        <v>1274</v>
      </c>
      <c r="F35" s="16">
        <v>467</v>
      </c>
      <c r="G35" s="16">
        <v>493</v>
      </c>
      <c r="H35" s="16">
        <v>19233</v>
      </c>
      <c r="I35" s="16">
        <v>2988</v>
      </c>
      <c r="J35" s="16">
        <f t="shared" si="2"/>
        <v>23181</v>
      </c>
      <c r="K35" s="16">
        <f t="shared" si="3"/>
        <v>137038</v>
      </c>
      <c r="L35" s="16">
        <v>18</v>
      </c>
      <c r="M35" s="16">
        <v>25</v>
      </c>
      <c r="N35" s="16">
        <v>3</v>
      </c>
      <c r="O35" s="16">
        <v>146</v>
      </c>
      <c r="P35" s="16">
        <v>0</v>
      </c>
      <c r="Q35" s="16">
        <v>0</v>
      </c>
      <c r="R35" s="16">
        <v>0</v>
      </c>
      <c r="S35" s="16">
        <v>1923</v>
      </c>
      <c r="T35" s="16">
        <v>20</v>
      </c>
      <c r="U35" s="16">
        <v>100699</v>
      </c>
      <c r="V35" s="16">
        <v>175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86</v>
      </c>
      <c r="AF35" s="16">
        <v>292</v>
      </c>
      <c r="AG35" s="16">
        <v>396</v>
      </c>
      <c r="AH35" s="16">
        <v>153</v>
      </c>
      <c r="AI35" s="16">
        <v>866</v>
      </c>
      <c r="AJ35" s="16">
        <v>14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28449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f t="shared" si="0"/>
        <v>133265</v>
      </c>
      <c r="CC35" s="16">
        <v>3773</v>
      </c>
    </row>
    <row r="36" spans="1:81" x14ac:dyDescent="0.2">
      <c r="A36" s="18" t="s">
        <v>245</v>
      </c>
      <c r="B36" s="15" t="s">
        <v>159</v>
      </c>
      <c r="C36" s="16">
        <f t="shared" si="1"/>
        <v>162486</v>
      </c>
      <c r="D36" s="16">
        <v>27365</v>
      </c>
      <c r="E36" s="16">
        <v>2747</v>
      </c>
      <c r="F36" s="16">
        <v>425</v>
      </c>
      <c r="G36" s="16">
        <v>5102</v>
      </c>
      <c r="H36" s="16">
        <v>15671</v>
      </c>
      <c r="I36" s="16">
        <v>7889</v>
      </c>
      <c r="J36" s="16">
        <f t="shared" si="2"/>
        <v>29087</v>
      </c>
      <c r="K36" s="16">
        <f t="shared" si="3"/>
        <v>103287</v>
      </c>
      <c r="L36" s="16">
        <v>206</v>
      </c>
      <c r="M36" s="16">
        <v>269</v>
      </c>
      <c r="N36" s="16">
        <v>7</v>
      </c>
      <c r="O36" s="16">
        <v>0</v>
      </c>
      <c r="P36" s="16">
        <v>0</v>
      </c>
      <c r="Q36" s="16">
        <v>0</v>
      </c>
      <c r="R36" s="16">
        <v>0</v>
      </c>
      <c r="S36" s="16">
        <v>259</v>
      </c>
      <c r="T36" s="16">
        <v>0</v>
      </c>
      <c r="U36" s="16">
        <v>3191</v>
      </c>
      <c r="V36" s="16">
        <v>86854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168</v>
      </c>
      <c r="AF36" s="16">
        <v>0</v>
      </c>
      <c r="AG36" s="16">
        <v>38</v>
      </c>
      <c r="AH36" s="16">
        <v>0</v>
      </c>
      <c r="AI36" s="16">
        <v>49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1455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0"/>
        <v>92496</v>
      </c>
      <c r="CC36" s="16">
        <v>10791</v>
      </c>
    </row>
    <row r="37" spans="1:81" x14ac:dyDescent="0.2">
      <c r="A37" s="18" t="s">
        <v>246</v>
      </c>
      <c r="B37" s="15" t="s">
        <v>160</v>
      </c>
      <c r="C37" s="16">
        <f t="shared" si="1"/>
        <v>42720</v>
      </c>
      <c r="D37" s="16">
        <v>4664</v>
      </c>
      <c r="E37" s="16">
        <v>37</v>
      </c>
      <c r="F37" s="16">
        <v>13</v>
      </c>
      <c r="G37" s="16">
        <v>5463</v>
      </c>
      <c r="H37" s="16">
        <v>5718</v>
      </c>
      <c r="I37" s="16">
        <v>912</v>
      </c>
      <c r="J37" s="16">
        <f t="shared" si="2"/>
        <v>12106</v>
      </c>
      <c r="K37" s="16">
        <f t="shared" si="3"/>
        <v>25913</v>
      </c>
      <c r="L37" s="16">
        <v>195</v>
      </c>
      <c r="M37" s="16">
        <v>108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16334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7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0"/>
        <v>16645</v>
      </c>
      <c r="CC37" s="16">
        <v>9268</v>
      </c>
    </row>
    <row r="38" spans="1:81" x14ac:dyDescent="0.2">
      <c r="A38" s="18" t="s">
        <v>161</v>
      </c>
      <c r="B38" s="15" t="s">
        <v>57</v>
      </c>
      <c r="C38" s="16">
        <f t="shared" si="1"/>
        <v>17735</v>
      </c>
      <c r="D38" s="16">
        <v>2225</v>
      </c>
      <c r="E38" s="16">
        <v>190</v>
      </c>
      <c r="F38" s="16">
        <v>332</v>
      </c>
      <c r="G38" s="16">
        <v>0</v>
      </c>
      <c r="H38" s="16">
        <v>451</v>
      </c>
      <c r="I38" s="16">
        <v>392</v>
      </c>
      <c r="J38" s="16">
        <f t="shared" si="2"/>
        <v>1175</v>
      </c>
      <c r="K38" s="16">
        <f t="shared" si="3"/>
        <v>14145</v>
      </c>
      <c r="L38" s="16">
        <v>1606</v>
      </c>
      <c r="M38" s="16">
        <v>623</v>
      </c>
      <c r="N38" s="16">
        <v>9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9990</v>
      </c>
      <c r="Y38" s="16">
        <v>12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33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18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f t="shared" si="0"/>
        <v>12291</v>
      </c>
      <c r="CC38" s="16">
        <v>1854</v>
      </c>
    </row>
    <row r="39" spans="1:81" x14ac:dyDescent="0.2">
      <c r="A39" s="18" t="s">
        <v>162</v>
      </c>
      <c r="B39" s="15" t="s">
        <v>58</v>
      </c>
      <c r="C39" s="16">
        <f t="shared" si="1"/>
        <v>33798</v>
      </c>
      <c r="D39" s="16">
        <v>5626</v>
      </c>
      <c r="E39" s="16">
        <v>430</v>
      </c>
      <c r="F39" s="16">
        <v>1333</v>
      </c>
      <c r="G39" s="16">
        <v>67</v>
      </c>
      <c r="H39" s="16">
        <v>1195</v>
      </c>
      <c r="I39" s="16">
        <v>877</v>
      </c>
      <c r="J39" s="16">
        <f t="shared" si="2"/>
        <v>3472</v>
      </c>
      <c r="K39" s="16">
        <f t="shared" si="3"/>
        <v>24270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18619</v>
      </c>
      <c r="Y39" s="16">
        <v>553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91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16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f t="shared" si="0"/>
        <v>19279</v>
      </c>
      <c r="CC39" s="16">
        <v>4991</v>
      </c>
    </row>
    <row r="40" spans="1:81" x14ac:dyDescent="0.2">
      <c r="A40" s="18" t="s">
        <v>247</v>
      </c>
      <c r="B40" s="15" t="s">
        <v>163</v>
      </c>
      <c r="C40" s="16">
        <f t="shared" si="1"/>
        <v>61684</v>
      </c>
      <c r="D40" s="16">
        <v>19675</v>
      </c>
      <c r="E40" s="16">
        <v>627</v>
      </c>
      <c r="F40" s="16">
        <v>849</v>
      </c>
      <c r="G40" s="16">
        <v>309</v>
      </c>
      <c r="H40" s="16">
        <v>5862</v>
      </c>
      <c r="I40" s="16">
        <v>920</v>
      </c>
      <c r="J40" s="16">
        <f t="shared" si="2"/>
        <v>7940</v>
      </c>
      <c r="K40" s="16">
        <f t="shared" si="3"/>
        <v>33442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25479</v>
      </c>
      <c r="Y40" s="16">
        <v>146</v>
      </c>
      <c r="Z40" s="16">
        <v>53</v>
      </c>
      <c r="AA40" s="16">
        <v>0</v>
      </c>
      <c r="AB40" s="16">
        <v>26</v>
      </c>
      <c r="AC40" s="16">
        <v>0</v>
      </c>
      <c r="AD40" s="16">
        <v>0</v>
      </c>
      <c r="AE40" s="16">
        <v>0</v>
      </c>
      <c r="AF40" s="16">
        <v>12</v>
      </c>
      <c r="AG40" s="16">
        <v>20</v>
      </c>
      <c r="AH40" s="16">
        <v>57</v>
      </c>
      <c r="AI40" s="16">
        <v>0</v>
      </c>
      <c r="AJ40" s="16">
        <v>1152</v>
      </c>
      <c r="AK40" s="16">
        <v>73</v>
      </c>
      <c r="AL40" s="16">
        <v>0</v>
      </c>
      <c r="AM40" s="16">
        <v>0</v>
      </c>
      <c r="AN40" s="16">
        <v>39</v>
      </c>
      <c r="AO40" s="16">
        <v>0</v>
      </c>
      <c r="AP40" s="16">
        <v>14</v>
      </c>
      <c r="AQ40" s="16">
        <v>87</v>
      </c>
      <c r="AR40" s="16">
        <v>60</v>
      </c>
      <c r="AS40" s="16">
        <v>54</v>
      </c>
      <c r="AT40" s="16">
        <v>0</v>
      </c>
      <c r="AU40" s="16">
        <v>361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52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68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f t="shared" si="0"/>
        <v>27753</v>
      </c>
      <c r="CC40" s="16">
        <v>5689</v>
      </c>
    </row>
    <row r="41" spans="1:81" x14ac:dyDescent="0.2">
      <c r="A41" s="18" t="s">
        <v>248</v>
      </c>
      <c r="B41" s="15" t="s">
        <v>11</v>
      </c>
      <c r="C41" s="16">
        <f t="shared" si="1"/>
        <v>161180</v>
      </c>
      <c r="D41" s="16">
        <v>55192</v>
      </c>
      <c r="E41" s="16">
        <v>1665</v>
      </c>
      <c r="F41" s="16">
        <v>2357</v>
      </c>
      <c r="G41" s="16">
        <v>0</v>
      </c>
      <c r="H41" s="16">
        <v>18874</v>
      </c>
      <c r="I41" s="16">
        <v>1899</v>
      </c>
      <c r="J41" s="16">
        <f t="shared" si="2"/>
        <v>23130</v>
      </c>
      <c r="K41" s="16">
        <f t="shared" si="3"/>
        <v>81193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270</v>
      </c>
      <c r="Y41" s="16">
        <v>68400</v>
      </c>
      <c r="Z41" s="16">
        <v>127</v>
      </c>
      <c r="AA41" s="16">
        <v>0</v>
      </c>
      <c r="AB41" s="16">
        <v>2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33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8</v>
      </c>
      <c r="AR41" s="16">
        <v>0</v>
      </c>
      <c r="AS41" s="16">
        <v>0</v>
      </c>
      <c r="AT41" s="16">
        <v>0</v>
      </c>
      <c r="AU41" s="16">
        <v>275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863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f t="shared" si="0"/>
        <v>69978</v>
      </c>
      <c r="CC41" s="16">
        <v>11215</v>
      </c>
    </row>
    <row r="42" spans="1:81" x14ac:dyDescent="0.2">
      <c r="A42" s="18" t="s">
        <v>249</v>
      </c>
      <c r="B42" s="15" t="s">
        <v>164</v>
      </c>
      <c r="C42" s="16">
        <f t="shared" si="1"/>
        <v>86640</v>
      </c>
      <c r="D42" s="16">
        <v>27583</v>
      </c>
      <c r="E42" s="16">
        <v>961</v>
      </c>
      <c r="F42" s="16">
        <v>1149</v>
      </c>
      <c r="G42" s="16">
        <v>244</v>
      </c>
      <c r="H42" s="16">
        <v>9639</v>
      </c>
      <c r="I42" s="16">
        <v>1199</v>
      </c>
      <c r="J42" s="16">
        <f t="shared" si="2"/>
        <v>12231</v>
      </c>
      <c r="K42" s="16">
        <f t="shared" si="3"/>
        <v>45865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8</v>
      </c>
      <c r="T42" s="16">
        <v>0</v>
      </c>
      <c r="U42" s="16">
        <v>10</v>
      </c>
      <c r="V42" s="16">
        <v>0</v>
      </c>
      <c r="W42" s="16">
        <v>0</v>
      </c>
      <c r="X42" s="16">
        <v>55</v>
      </c>
      <c r="Y42" s="16">
        <v>156</v>
      </c>
      <c r="Z42" s="16">
        <v>41368</v>
      </c>
      <c r="AA42" s="16">
        <v>0</v>
      </c>
      <c r="AB42" s="16">
        <v>10</v>
      </c>
      <c r="AC42" s="16">
        <v>0</v>
      </c>
      <c r="AD42" s="16">
        <v>0</v>
      </c>
      <c r="AE42" s="16">
        <v>0</v>
      </c>
      <c r="AF42" s="16">
        <v>50</v>
      </c>
      <c r="AG42" s="16">
        <v>55</v>
      </c>
      <c r="AH42" s="16">
        <v>53</v>
      </c>
      <c r="AI42" s="16">
        <v>0</v>
      </c>
      <c r="AJ42" s="16">
        <v>157</v>
      </c>
      <c r="AK42" s="16">
        <v>0</v>
      </c>
      <c r="AL42" s="16">
        <v>0</v>
      </c>
      <c r="AM42" s="16">
        <v>0</v>
      </c>
      <c r="AN42" s="16">
        <v>10</v>
      </c>
      <c r="AO42" s="16">
        <v>42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28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37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f t="shared" si="0"/>
        <v>42039</v>
      </c>
      <c r="CC42" s="16">
        <v>3826</v>
      </c>
    </row>
    <row r="43" spans="1:81" x14ac:dyDescent="0.2">
      <c r="A43" s="18" t="s">
        <v>250</v>
      </c>
      <c r="B43" s="15" t="s">
        <v>251</v>
      </c>
      <c r="C43" s="16">
        <f t="shared" si="1"/>
        <v>45605</v>
      </c>
      <c r="D43" s="16">
        <v>7773</v>
      </c>
      <c r="E43" s="16">
        <v>745</v>
      </c>
      <c r="F43" s="16">
        <v>43</v>
      </c>
      <c r="G43" s="16">
        <v>266</v>
      </c>
      <c r="H43" s="16">
        <v>2267</v>
      </c>
      <c r="I43" s="16">
        <v>581</v>
      </c>
      <c r="J43" s="16">
        <f t="shared" si="2"/>
        <v>3157</v>
      </c>
      <c r="K43" s="16">
        <f t="shared" si="3"/>
        <v>33930</v>
      </c>
      <c r="L43" s="16">
        <v>15</v>
      </c>
      <c r="M43" s="16">
        <v>20</v>
      </c>
      <c r="N43" s="16">
        <v>4</v>
      </c>
      <c r="O43" s="16">
        <v>0</v>
      </c>
      <c r="P43" s="16">
        <v>0</v>
      </c>
      <c r="Q43" s="16">
        <v>0</v>
      </c>
      <c r="R43" s="16">
        <v>0</v>
      </c>
      <c r="S43" s="16">
        <v>181</v>
      </c>
      <c r="T43" s="16">
        <v>0</v>
      </c>
      <c r="U43" s="16">
        <v>138</v>
      </c>
      <c r="V43" s="16">
        <v>0</v>
      </c>
      <c r="W43" s="16">
        <v>0</v>
      </c>
      <c r="X43" s="16">
        <v>24</v>
      </c>
      <c r="Y43" s="16">
        <v>0</v>
      </c>
      <c r="Z43" s="16">
        <v>0</v>
      </c>
      <c r="AA43" s="16">
        <v>32695</v>
      </c>
      <c r="AB43" s="16">
        <v>32</v>
      </c>
      <c r="AC43" s="16">
        <v>0</v>
      </c>
      <c r="AD43" s="16">
        <v>0</v>
      </c>
      <c r="AE43" s="16">
        <v>0</v>
      </c>
      <c r="AF43" s="16">
        <v>0</v>
      </c>
      <c r="AG43" s="16">
        <v>11</v>
      </c>
      <c r="AH43" s="16">
        <v>0</v>
      </c>
      <c r="AI43" s="16">
        <v>0</v>
      </c>
      <c r="AJ43" s="16">
        <v>35</v>
      </c>
      <c r="AK43" s="16">
        <v>0</v>
      </c>
      <c r="AL43" s="16">
        <v>13</v>
      </c>
      <c r="AM43" s="16">
        <v>0</v>
      </c>
      <c r="AN43" s="16">
        <v>54</v>
      </c>
      <c r="AO43" s="16">
        <v>0</v>
      </c>
      <c r="AP43" s="16">
        <v>0</v>
      </c>
      <c r="AQ43" s="16">
        <v>10</v>
      </c>
      <c r="AR43" s="16">
        <v>0</v>
      </c>
      <c r="AS43" s="16">
        <v>0</v>
      </c>
      <c r="AT43" s="16">
        <v>0</v>
      </c>
      <c r="AU43" s="16">
        <v>146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66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f t="shared" si="0"/>
        <v>33444</v>
      </c>
      <c r="CC43" s="16">
        <v>486</v>
      </c>
    </row>
    <row r="44" spans="1:81" x14ac:dyDescent="0.2">
      <c r="A44" s="18" t="s">
        <v>165</v>
      </c>
      <c r="B44" s="15" t="s">
        <v>43</v>
      </c>
      <c r="C44" s="16">
        <f t="shared" si="1"/>
        <v>38751</v>
      </c>
      <c r="D44" s="16">
        <v>2060</v>
      </c>
      <c r="E44" s="16">
        <v>511</v>
      </c>
      <c r="F44" s="16">
        <v>16</v>
      </c>
      <c r="G44" s="16">
        <v>0</v>
      </c>
      <c r="H44" s="16">
        <v>0</v>
      </c>
      <c r="I44" s="16">
        <v>239</v>
      </c>
      <c r="J44" s="16">
        <f t="shared" si="2"/>
        <v>255</v>
      </c>
      <c r="K44" s="16">
        <f t="shared" si="3"/>
        <v>35925</v>
      </c>
      <c r="L44" s="16">
        <v>0</v>
      </c>
      <c r="M44" s="16">
        <v>0</v>
      </c>
      <c r="N44" s="16">
        <v>0</v>
      </c>
      <c r="O44" s="16">
        <v>6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35145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f t="shared" si="0"/>
        <v>35151</v>
      </c>
      <c r="CC44" s="16">
        <v>774</v>
      </c>
    </row>
    <row r="45" spans="1:81" x14ac:dyDescent="0.2">
      <c r="A45" s="18" t="s">
        <v>252</v>
      </c>
      <c r="B45" s="15" t="s">
        <v>166</v>
      </c>
      <c r="C45" s="16">
        <f t="shared" si="1"/>
        <v>109382</v>
      </c>
      <c r="D45" s="16">
        <v>19402</v>
      </c>
      <c r="E45" s="16">
        <v>1551</v>
      </c>
      <c r="F45" s="16">
        <v>315</v>
      </c>
      <c r="G45" s="16">
        <v>1530</v>
      </c>
      <c r="H45" s="16">
        <v>6583</v>
      </c>
      <c r="I45" s="16">
        <v>1959</v>
      </c>
      <c r="J45" s="16">
        <f t="shared" si="2"/>
        <v>10387</v>
      </c>
      <c r="K45" s="16">
        <f t="shared" si="3"/>
        <v>78042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0</v>
      </c>
      <c r="W45" s="16">
        <v>0</v>
      </c>
      <c r="X45" s="16">
        <v>18</v>
      </c>
      <c r="Y45" s="16">
        <v>0</v>
      </c>
      <c r="Z45" s="16">
        <v>0</v>
      </c>
      <c r="AA45" s="16">
        <v>0</v>
      </c>
      <c r="AB45" s="16">
        <v>72480</v>
      </c>
      <c r="AC45" s="16">
        <v>557</v>
      </c>
      <c r="AD45" s="16">
        <v>0</v>
      </c>
      <c r="AE45" s="16">
        <v>0</v>
      </c>
      <c r="AF45" s="16">
        <v>0</v>
      </c>
      <c r="AG45" s="16">
        <v>0</v>
      </c>
      <c r="AH45" s="16">
        <v>311</v>
      </c>
      <c r="AI45" s="16">
        <v>0</v>
      </c>
      <c r="AJ45" s="16">
        <v>553</v>
      </c>
      <c r="AK45" s="16">
        <v>49</v>
      </c>
      <c r="AL45" s="16">
        <v>0</v>
      </c>
      <c r="AM45" s="16">
        <v>8</v>
      </c>
      <c r="AN45" s="16">
        <v>0</v>
      </c>
      <c r="AO45" s="16">
        <v>57</v>
      </c>
      <c r="AP45" s="16">
        <v>0</v>
      </c>
      <c r="AQ45" s="16">
        <v>35</v>
      </c>
      <c r="AR45" s="16">
        <v>0</v>
      </c>
      <c r="AS45" s="16">
        <v>6</v>
      </c>
      <c r="AT45" s="16">
        <v>0</v>
      </c>
      <c r="AU45" s="16">
        <v>19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142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f t="shared" si="0"/>
        <v>74236</v>
      </c>
      <c r="CC45" s="16">
        <v>3806</v>
      </c>
    </row>
    <row r="46" spans="1:81" x14ac:dyDescent="0.2">
      <c r="A46" s="18" t="s">
        <v>253</v>
      </c>
      <c r="B46" s="15" t="s">
        <v>167</v>
      </c>
      <c r="C46" s="16">
        <f t="shared" si="1"/>
        <v>35436</v>
      </c>
      <c r="D46" s="16">
        <v>12450</v>
      </c>
      <c r="E46" s="16">
        <v>447</v>
      </c>
      <c r="F46" s="16">
        <v>18</v>
      </c>
      <c r="G46" s="16">
        <v>68</v>
      </c>
      <c r="H46" s="16">
        <v>2311</v>
      </c>
      <c r="I46" s="16">
        <v>661</v>
      </c>
      <c r="J46" s="16">
        <f t="shared" si="2"/>
        <v>3058</v>
      </c>
      <c r="K46" s="16">
        <f t="shared" si="3"/>
        <v>19481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12</v>
      </c>
      <c r="Y46" s="16">
        <v>0</v>
      </c>
      <c r="Z46" s="16">
        <v>21</v>
      </c>
      <c r="AA46" s="16">
        <v>0</v>
      </c>
      <c r="AB46" s="16">
        <v>218</v>
      </c>
      <c r="AC46" s="16">
        <v>17696</v>
      </c>
      <c r="AD46" s="16">
        <v>0</v>
      </c>
      <c r="AE46" s="16">
        <v>0</v>
      </c>
      <c r="AF46" s="16">
        <v>0</v>
      </c>
      <c r="AG46" s="16">
        <v>11</v>
      </c>
      <c r="AH46" s="16">
        <v>219</v>
      </c>
      <c r="AI46" s="16">
        <v>0</v>
      </c>
      <c r="AJ46" s="16">
        <v>89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18</v>
      </c>
      <c r="AQ46" s="16">
        <v>44</v>
      </c>
      <c r="AR46" s="16">
        <v>0</v>
      </c>
      <c r="AS46" s="16">
        <v>0</v>
      </c>
      <c r="AT46" s="16">
        <v>0</v>
      </c>
      <c r="AU46" s="16">
        <v>26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297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502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f t="shared" si="0"/>
        <v>19153</v>
      </c>
      <c r="CC46" s="16">
        <v>328</v>
      </c>
    </row>
    <row r="47" spans="1:81" x14ac:dyDescent="0.2">
      <c r="A47" s="18" t="s">
        <v>168</v>
      </c>
      <c r="B47" s="15" t="s">
        <v>46</v>
      </c>
      <c r="C47" s="16">
        <f t="shared" si="1"/>
        <v>27890</v>
      </c>
      <c r="D47" s="16">
        <v>1219</v>
      </c>
      <c r="E47" s="16">
        <v>281</v>
      </c>
      <c r="F47" s="16">
        <v>0</v>
      </c>
      <c r="G47" s="16">
        <v>0</v>
      </c>
      <c r="H47" s="16">
        <v>3075</v>
      </c>
      <c r="I47" s="16">
        <v>3093</v>
      </c>
      <c r="J47" s="16">
        <f t="shared" si="2"/>
        <v>6168</v>
      </c>
      <c r="K47" s="16">
        <f t="shared" si="3"/>
        <v>20222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14257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f t="shared" si="0"/>
        <v>14257</v>
      </c>
      <c r="CC47" s="16">
        <v>5965</v>
      </c>
    </row>
    <row r="48" spans="1:81" x14ac:dyDescent="0.2">
      <c r="A48" s="18" t="s">
        <v>169</v>
      </c>
      <c r="B48" s="15" t="s">
        <v>24</v>
      </c>
      <c r="C48" s="16">
        <f t="shared" si="1"/>
        <v>177560</v>
      </c>
      <c r="D48" s="16">
        <v>33989</v>
      </c>
      <c r="E48" s="16">
        <v>1415</v>
      </c>
      <c r="F48" s="16">
        <v>0</v>
      </c>
      <c r="G48" s="16">
        <v>0</v>
      </c>
      <c r="H48" s="16">
        <v>38882</v>
      </c>
      <c r="I48" s="16">
        <v>0</v>
      </c>
      <c r="J48" s="16">
        <f t="shared" si="2"/>
        <v>38882</v>
      </c>
      <c r="K48" s="16">
        <f t="shared" si="3"/>
        <v>103274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103274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f t="shared" si="0"/>
        <v>103274</v>
      </c>
      <c r="CC48" s="16">
        <v>0</v>
      </c>
    </row>
    <row r="49" spans="1:81" x14ac:dyDescent="0.2">
      <c r="A49" s="18" t="s">
        <v>170</v>
      </c>
      <c r="B49" s="15" t="s">
        <v>44</v>
      </c>
      <c r="C49" s="16">
        <f t="shared" si="1"/>
        <v>24165</v>
      </c>
      <c r="D49" s="16">
        <v>0</v>
      </c>
      <c r="E49" s="16">
        <v>433</v>
      </c>
      <c r="F49" s="16">
        <v>0</v>
      </c>
      <c r="G49" s="16">
        <v>0</v>
      </c>
      <c r="H49" s="16">
        <v>0</v>
      </c>
      <c r="I49" s="16">
        <v>1547</v>
      </c>
      <c r="J49" s="16">
        <f t="shared" si="2"/>
        <v>1547</v>
      </c>
      <c r="K49" s="16">
        <f t="shared" si="3"/>
        <v>22185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10405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f t="shared" si="0"/>
        <v>10405</v>
      </c>
      <c r="CC49" s="16">
        <v>11780</v>
      </c>
    </row>
    <row r="50" spans="1:81" x14ac:dyDescent="0.2">
      <c r="A50" s="18" t="s">
        <v>171</v>
      </c>
      <c r="B50" s="15" t="s">
        <v>59</v>
      </c>
      <c r="C50" s="16">
        <f t="shared" si="1"/>
        <v>26614</v>
      </c>
      <c r="D50" s="16">
        <v>1082</v>
      </c>
      <c r="E50" s="16">
        <v>572</v>
      </c>
      <c r="F50" s="16">
        <v>0</v>
      </c>
      <c r="G50" s="16">
        <v>0</v>
      </c>
      <c r="H50" s="16">
        <v>0</v>
      </c>
      <c r="I50" s="16">
        <v>2065</v>
      </c>
      <c r="J50" s="16">
        <f t="shared" si="2"/>
        <v>2065</v>
      </c>
      <c r="K50" s="16">
        <f t="shared" si="3"/>
        <v>22895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22814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f t="shared" si="0"/>
        <v>22814</v>
      </c>
      <c r="CC50" s="16">
        <v>81</v>
      </c>
    </row>
    <row r="51" spans="1:81" x14ac:dyDescent="0.2">
      <c r="A51" s="18" t="s">
        <v>172</v>
      </c>
      <c r="B51" s="15" t="s">
        <v>45</v>
      </c>
      <c r="C51" s="16">
        <f t="shared" si="1"/>
        <v>179512</v>
      </c>
      <c r="D51" s="16">
        <v>19054</v>
      </c>
      <c r="E51" s="16">
        <v>2269</v>
      </c>
      <c r="F51" s="16">
        <v>0</v>
      </c>
      <c r="G51" s="16">
        <v>0</v>
      </c>
      <c r="H51" s="16">
        <v>10611</v>
      </c>
      <c r="I51" s="16">
        <v>0</v>
      </c>
      <c r="J51" s="16">
        <f t="shared" si="2"/>
        <v>10611</v>
      </c>
      <c r="K51" s="16">
        <f t="shared" si="3"/>
        <v>147578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147578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f t="shared" si="0"/>
        <v>147578</v>
      </c>
      <c r="CC51" s="16">
        <v>0</v>
      </c>
    </row>
    <row r="52" spans="1:81" x14ac:dyDescent="0.2">
      <c r="A52" s="18" t="s">
        <v>254</v>
      </c>
      <c r="B52" s="15" t="s">
        <v>47</v>
      </c>
      <c r="C52" s="16">
        <f t="shared" si="1"/>
        <v>302985</v>
      </c>
      <c r="D52" s="16">
        <v>22072</v>
      </c>
      <c r="E52" s="16">
        <v>1694</v>
      </c>
      <c r="F52" s="16">
        <v>25</v>
      </c>
      <c r="G52" s="16">
        <v>105</v>
      </c>
      <c r="H52" s="16">
        <v>6873</v>
      </c>
      <c r="I52" s="16">
        <v>47949</v>
      </c>
      <c r="J52" s="16">
        <f t="shared" si="2"/>
        <v>54952</v>
      </c>
      <c r="K52" s="16">
        <f t="shared" si="3"/>
        <v>224267</v>
      </c>
      <c r="L52" s="16">
        <v>0</v>
      </c>
      <c r="M52" s="16">
        <v>0</v>
      </c>
      <c r="N52" s="16">
        <v>0</v>
      </c>
      <c r="O52" s="16">
        <v>0</v>
      </c>
      <c r="P52" s="16">
        <v>2608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170690</v>
      </c>
      <c r="AE52" s="16">
        <v>0</v>
      </c>
      <c r="AF52" s="16">
        <v>2891</v>
      </c>
      <c r="AG52" s="16">
        <v>145</v>
      </c>
      <c r="AH52" s="16">
        <v>96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6</v>
      </c>
      <c r="AT52" s="16">
        <v>0</v>
      </c>
      <c r="AU52" s="16">
        <v>18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2815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f t="shared" si="0"/>
        <v>179269</v>
      </c>
      <c r="CC52" s="16">
        <v>44998</v>
      </c>
    </row>
    <row r="53" spans="1:81" x14ac:dyDescent="0.2">
      <c r="A53" s="18" t="s">
        <v>255</v>
      </c>
      <c r="B53" s="15" t="s">
        <v>256</v>
      </c>
      <c r="C53" s="16">
        <f t="shared" si="1"/>
        <v>124340</v>
      </c>
      <c r="D53" s="16">
        <v>15446</v>
      </c>
      <c r="E53" s="16">
        <v>1481</v>
      </c>
      <c r="F53" s="16">
        <v>201</v>
      </c>
      <c r="G53" s="16">
        <v>0</v>
      </c>
      <c r="H53" s="16">
        <v>13787</v>
      </c>
      <c r="I53" s="16">
        <v>6137</v>
      </c>
      <c r="J53" s="16">
        <f t="shared" si="2"/>
        <v>20125</v>
      </c>
      <c r="K53" s="16">
        <f t="shared" si="3"/>
        <v>87288</v>
      </c>
      <c r="L53" s="16">
        <v>25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24718</v>
      </c>
      <c r="U53" s="16">
        <v>6628</v>
      </c>
      <c r="V53" s="16">
        <v>200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51860</v>
      </c>
      <c r="AF53" s="16">
        <v>75</v>
      </c>
      <c r="AG53" s="16">
        <v>8</v>
      </c>
      <c r="AH53" s="16">
        <v>184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742</v>
      </c>
      <c r="BB53" s="16">
        <v>79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f t="shared" si="0"/>
        <v>84519</v>
      </c>
      <c r="CC53" s="16">
        <v>2769</v>
      </c>
    </row>
    <row r="54" spans="1:81" x14ac:dyDescent="0.2">
      <c r="A54" s="18" t="s">
        <v>174</v>
      </c>
      <c r="B54" s="15" t="s">
        <v>173</v>
      </c>
      <c r="C54" s="16">
        <f t="shared" si="1"/>
        <v>97907</v>
      </c>
      <c r="D54" s="16">
        <v>8571</v>
      </c>
      <c r="E54" s="16">
        <v>1429</v>
      </c>
      <c r="F54" s="16">
        <v>417</v>
      </c>
      <c r="G54" s="16">
        <v>7</v>
      </c>
      <c r="H54" s="16">
        <v>1231</v>
      </c>
      <c r="I54" s="16">
        <v>3346</v>
      </c>
      <c r="J54" s="16">
        <f t="shared" si="2"/>
        <v>5001</v>
      </c>
      <c r="K54" s="16">
        <f t="shared" si="3"/>
        <v>82906</v>
      </c>
      <c r="L54" s="16">
        <v>0</v>
      </c>
      <c r="M54" s="16">
        <v>0</v>
      </c>
      <c r="N54" s="16">
        <v>0</v>
      </c>
      <c r="O54" s="16">
        <v>121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100</v>
      </c>
      <c r="V54" s="16">
        <v>0</v>
      </c>
      <c r="W54" s="16">
        <v>0</v>
      </c>
      <c r="X54" s="16">
        <v>9</v>
      </c>
      <c r="Y54" s="16">
        <v>0</v>
      </c>
      <c r="Z54" s="16">
        <v>0</v>
      </c>
      <c r="AA54" s="16">
        <v>0</v>
      </c>
      <c r="AB54" s="16">
        <v>9</v>
      </c>
      <c r="AC54" s="16">
        <v>0</v>
      </c>
      <c r="AD54" s="16">
        <v>79</v>
      </c>
      <c r="AE54" s="16">
        <v>28</v>
      </c>
      <c r="AF54" s="16">
        <v>33179</v>
      </c>
      <c r="AG54" s="16">
        <v>1074</v>
      </c>
      <c r="AH54" s="16">
        <v>414</v>
      </c>
      <c r="AI54" s="16">
        <v>46</v>
      </c>
      <c r="AJ54" s="16">
        <v>56</v>
      </c>
      <c r="AK54" s="16">
        <v>152</v>
      </c>
      <c r="AL54" s="16">
        <v>168</v>
      </c>
      <c r="AM54" s="16">
        <v>3344</v>
      </c>
      <c r="AN54" s="16">
        <v>22</v>
      </c>
      <c r="AO54" s="16">
        <v>0</v>
      </c>
      <c r="AP54" s="16">
        <v>10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1163</v>
      </c>
      <c r="BU54" s="16">
        <v>4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f t="shared" si="0"/>
        <v>39978</v>
      </c>
      <c r="CC54" s="16">
        <v>42928</v>
      </c>
    </row>
    <row r="55" spans="1:81" x14ac:dyDescent="0.2">
      <c r="A55" s="18" t="s">
        <v>175</v>
      </c>
      <c r="B55" s="15" t="s">
        <v>32</v>
      </c>
      <c r="C55" s="16">
        <f t="shared" si="1"/>
        <v>78914</v>
      </c>
      <c r="D55" s="16">
        <v>9798</v>
      </c>
      <c r="E55" s="16">
        <v>1157</v>
      </c>
      <c r="F55" s="16">
        <v>41</v>
      </c>
      <c r="G55" s="16">
        <v>0</v>
      </c>
      <c r="H55" s="16">
        <v>3608</v>
      </c>
      <c r="I55" s="16">
        <v>2170</v>
      </c>
      <c r="J55" s="16">
        <f t="shared" si="2"/>
        <v>5819</v>
      </c>
      <c r="K55" s="16">
        <f t="shared" si="3"/>
        <v>62140</v>
      </c>
      <c r="L55" s="16">
        <v>0</v>
      </c>
      <c r="M55" s="16">
        <v>0</v>
      </c>
      <c r="N55" s="16">
        <v>0</v>
      </c>
      <c r="O55" s="16">
        <v>68</v>
      </c>
      <c r="P55" s="16">
        <v>0</v>
      </c>
      <c r="Q55" s="16">
        <v>0</v>
      </c>
      <c r="R55" s="16">
        <v>0</v>
      </c>
      <c r="S55" s="16">
        <v>13</v>
      </c>
      <c r="T55" s="16">
        <v>0</v>
      </c>
      <c r="U55" s="16">
        <v>666</v>
      </c>
      <c r="V55" s="16">
        <v>0</v>
      </c>
      <c r="W55" s="16">
        <v>7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54200</v>
      </c>
      <c r="AG55" s="16">
        <v>400</v>
      </c>
      <c r="AH55" s="16">
        <v>0</v>
      </c>
      <c r="AI55" s="16">
        <v>0</v>
      </c>
      <c r="AJ55" s="16">
        <v>0</v>
      </c>
      <c r="AK55" s="16">
        <v>41</v>
      </c>
      <c r="AL55" s="16">
        <v>0</v>
      </c>
      <c r="AM55" s="16">
        <v>0</v>
      </c>
      <c r="AN55" s="16">
        <v>12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658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f t="shared" si="0"/>
        <v>56065</v>
      </c>
      <c r="CC55" s="16">
        <v>6075</v>
      </c>
    </row>
    <row r="56" spans="1:81" x14ac:dyDescent="0.2">
      <c r="A56" s="18" t="s">
        <v>177</v>
      </c>
      <c r="B56" s="15" t="s">
        <v>176</v>
      </c>
      <c r="C56" s="16">
        <f t="shared" si="1"/>
        <v>92298</v>
      </c>
      <c r="D56" s="16">
        <v>7167</v>
      </c>
      <c r="E56" s="16">
        <v>1284</v>
      </c>
      <c r="F56" s="16">
        <v>1358</v>
      </c>
      <c r="G56" s="16">
        <v>18</v>
      </c>
      <c r="H56" s="16">
        <v>24</v>
      </c>
      <c r="I56" s="16">
        <v>3217</v>
      </c>
      <c r="J56" s="16">
        <f t="shared" si="2"/>
        <v>4617</v>
      </c>
      <c r="K56" s="16">
        <f t="shared" si="3"/>
        <v>79230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55</v>
      </c>
      <c r="T56" s="16">
        <v>0</v>
      </c>
      <c r="U56" s="16">
        <v>746</v>
      </c>
      <c r="V56" s="16">
        <v>0</v>
      </c>
      <c r="W56" s="16">
        <v>0</v>
      </c>
      <c r="X56" s="16">
        <v>11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28</v>
      </c>
      <c r="AE56" s="16">
        <v>34</v>
      </c>
      <c r="AF56" s="16">
        <v>39769</v>
      </c>
      <c r="AG56" s="16">
        <v>1918</v>
      </c>
      <c r="AH56" s="16">
        <v>549</v>
      </c>
      <c r="AI56" s="16">
        <v>508</v>
      </c>
      <c r="AJ56" s="16">
        <v>18</v>
      </c>
      <c r="AK56" s="16">
        <v>0</v>
      </c>
      <c r="AL56" s="16">
        <v>33</v>
      </c>
      <c r="AM56" s="16">
        <v>0</v>
      </c>
      <c r="AN56" s="16">
        <v>6</v>
      </c>
      <c r="AO56" s="16">
        <v>0</v>
      </c>
      <c r="AP56" s="16">
        <v>0</v>
      </c>
      <c r="AQ56" s="16">
        <v>13</v>
      </c>
      <c r="AR56" s="16">
        <v>0</v>
      </c>
      <c r="AS56" s="16">
        <v>0</v>
      </c>
      <c r="AT56" s="16">
        <v>0</v>
      </c>
      <c r="AU56" s="16">
        <v>6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100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f t="shared" si="0"/>
        <v>43794</v>
      </c>
      <c r="CC56" s="16">
        <v>35436</v>
      </c>
    </row>
    <row r="57" spans="1:81" x14ac:dyDescent="0.2">
      <c r="A57" s="18" t="s">
        <v>257</v>
      </c>
      <c r="B57" s="15" t="s">
        <v>60</v>
      </c>
      <c r="C57" s="16">
        <f t="shared" si="1"/>
        <v>83944</v>
      </c>
      <c r="D57" s="16">
        <v>7330</v>
      </c>
      <c r="E57" s="16">
        <v>1099</v>
      </c>
      <c r="F57" s="16">
        <v>1921</v>
      </c>
      <c r="G57" s="16">
        <v>55</v>
      </c>
      <c r="H57" s="16">
        <v>222</v>
      </c>
      <c r="I57" s="16">
        <v>2300</v>
      </c>
      <c r="J57" s="16">
        <f t="shared" si="2"/>
        <v>4498</v>
      </c>
      <c r="K57" s="16">
        <f t="shared" si="3"/>
        <v>71017</v>
      </c>
      <c r="L57" s="16">
        <v>0</v>
      </c>
      <c r="M57" s="16">
        <v>0</v>
      </c>
      <c r="N57" s="16">
        <v>0</v>
      </c>
      <c r="O57" s="16">
        <v>25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2</v>
      </c>
      <c r="V57" s="16">
        <v>0</v>
      </c>
      <c r="W57" s="16">
        <v>0</v>
      </c>
      <c r="X57" s="16">
        <v>331</v>
      </c>
      <c r="Y57" s="16">
        <v>0</v>
      </c>
      <c r="Z57" s="16">
        <v>17</v>
      </c>
      <c r="AA57" s="16">
        <v>0</v>
      </c>
      <c r="AB57" s="16">
        <v>5</v>
      </c>
      <c r="AC57" s="16">
        <v>0</v>
      </c>
      <c r="AD57" s="16">
        <v>0</v>
      </c>
      <c r="AE57" s="16">
        <v>0</v>
      </c>
      <c r="AF57" s="16">
        <v>43428</v>
      </c>
      <c r="AG57" s="16">
        <v>1499</v>
      </c>
      <c r="AH57" s="16">
        <v>216</v>
      </c>
      <c r="AI57" s="16">
        <v>20</v>
      </c>
      <c r="AJ57" s="16">
        <v>826</v>
      </c>
      <c r="AK57" s="16">
        <v>45</v>
      </c>
      <c r="AL57" s="16">
        <v>191</v>
      </c>
      <c r="AM57" s="16">
        <v>0</v>
      </c>
      <c r="AN57" s="16">
        <v>121</v>
      </c>
      <c r="AO57" s="16">
        <v>0</v>
      </c>
      <c r="AP57" s="16">
        <v>7</v>
      </c>
      <c r="AQ57" s="16">
        <v>0</v>
      </c>
      <c r="AR57" s="16">
        <v>0</v>
      </c>
      <c r="AS57" s="16">
        <v>59</v>
      </c>
      <c r="AT57" s="16">
        <v>0</v>
      </c>
      <c r="AU57" s="16">
        <v>144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f t="shared" si="0"/>
        <v>46936</v>
      </c>
      <c r="CC57" s="16">
        <v>24081</v>
      </c>
    </row>
    <row r="58" spans="1:81" x14ac:dyDescent="0.2">
      <c r="A58" s="18" t="s">
        <v>178</v>
      </c>
      <c r="B58" s="15" t="s">
        <v>258</v>
      </c>
      <c r="C58" s="16">
        <f t="shared" si="1"/>
        <v>83574</v>
      </c>
      <c r="D58" s="16">
        <v>6068</v>
      </c>
      <c r="E58" s="16">
        <v>0</v>
      </c>
      <c r="F58" s="16">
        <v>813</v>
      </c>
      <c r="G58" s="16">
        <v>0</v>
      </c>
      <c r="H58" s="16">
        <v>3080</v>
      </c>
      <c r="I58" s="16">
        <v>2295</v>
      </c>
      <c r="J58" s="16">
        <f t="shared" si="2"/>
        <v>6188</v>
      </c>
      <c r="K58" s="16">
        <f t="shared" si="3"/>
        <v>71318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281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459</v>
      </c>
      <c r="AG58" s="16">
        <v>45771</v>
      </c>
      <c r="AH58" s="16">
        <v>835</v>
      </c>
      <c r="AI58" s="16">
        <v>792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20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6">
        <f t="shared" si="0"/>
        <v>48158</v>
      </c>
      <c r="CC58" s="16">
        <v>23160</v>
      </c>
    </row>
    <row r="59" spans="1:81" x14ac:dyDescent="0.2">
      <c r="A59" s="18" t="s">
        <v>179</v>
      </c>
      <c r="B59" s="15" t="s">
        <v>61</v>
      </c>
      <c r="C59" s="16">
        <f t="shared" si="1"/>
        <v>46886</v>
      </c>
      <c r="D59" s="16">
        <v>3374</v>
      </c>
      <c r="E59" s="16">
        <v>662</v>
      </c>
      <c r="F59" s="16">
        <v>702</v>
      </c>
      <c r="G59" s="16">
        <v>368</v>
      </c>
      <c r="H59" s="16">
        <v>460</v>
      </c>
      <c r="I59" s="16">
        <v>1129</v>
      </c>
      <c r="J59" s="16">
        <f t="shared" si="2"/>
        <v>2659</v>
      </c>
      <c r="K59" s="16">
        <f t="shared" si="3"/>
        <v>40191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167</v>
      </c>
      <c r="T59" s="16">
        <v>0</v>
      </c>
      <c r="U59" s="16">
        <v>1936</v>
      </c>
      <c r="V59" s="16">
        <v>64</v>
      </c>
      <c r="W59" s="16">
        <v>0</v>
      </c>
      <c r="X59" s="16">
        <v>0</v>
      </c>
      <c r="Y59" s="16">
        <v>0</v>
      </c>
      <c r="Z59" s="16">
        <v>14</v>
      </c>
      <c r="AA59" s="16">
        <v>0</v>
      </c>
      <c r="AB59" s="16">
        <v>500</v>
      </c>
      <c r="AC59" s="16">
        <v>0</v>
      </c>
      <c r="AD59" s="16">
        <v>239</v>
      </c>
      <c r="AE59" s="16">
        <v>0</v>
      </c>
      <c r="AF59" s="16">
        <v>2468</v>
      </c>
      <c r="AG59" s="16">
        <v>23266</v>
      </c>
      <c r="AH59" s="16">
        <v>520</v>
      </c>
      <c r="AI59" s="16">
        <v>73</v>
      </c>
      <c r="AJ59" s="16">
        <v>138</v>
      </c>
      <c r="AK59" s="16">
        <v>266</v>
      </c>
      <c r="AL59" s="16">
        <v>342</v>
      </c>
      <c r="AM59" s="16">
        <v>41</v>
      </c>
      <c r="AN59" s="16">
        <v>52</v>
      </c>
      <c r="AO59" s="16">
        <v>58</v>
      </c>
      <c r="AP59" s="16">
        <v>23</v>
      </c>
      <c r="AQ59" s="16">
        <v>29</v>
      </c>
      <c r="AR59" s="16">
        <v>0</v>
      </c>
      <c r="AS59" s="16">
        <v>10</v>
      </c>
      <c r="AT59" s="16">
        <v>0</v>
      </c>
      <c r="AU59" s="16">
        <v>139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34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f t="shared" si="0"/>
        <v>30379</v>
      </c>
      <c r="CC59" s="16">
        <v>9812</v>
      </c>
    </row>
    <row r="60" spans="1:81" x14ac:dyDescent="0.2">
      <c r="A60" s="18" t="s">
        <v>259</v>
      </c>
      <c r="B60" s="15" t="s">
        <v>180</v>
      </c>
      <c r="C60" s="16">
        <f t="shared" si="1"/>
        <v>29090</v>
      </c>
      <c r="D60" s="16">
        <v>4725</v>
      </c>
      <c r="E60" s="16">
        <v>431</v>
      </c>
      <c r="F60" s="16">
        <v>221</v>
      </c>
      <c r="G60" s="16">
        <v>348</v>
      </c>
      <c r="H60" s="16">
        <v>2207</v>
      </c>
      <c r="I60" s="16">
        <v>679</v>
      </c>
      <c r="J60" s="16">
        <f t="shared" si="2"/>
        <v>3455</v>
      </c>
      <c r="K60" s="16">
        <f t="shared" si="3"/>
        <v>20479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6</v>
      </c>
      <c r="AC60" s="16">
        <v>105</v>
      </c>
      <c r="AD60" s="16">
        <v>7</v>
      </c>
      <c r="AE60" s="16">
        <v>0</v>
      </c>
      <c r="AF60" s="16">
        <v>409</v>
      </c>
      <c r="AG60" s="16">
        <v>17543</v>
      </c>
      <c r="AH60" s="16">
        <v>183</v>
      </c>
      <c r="AI60" s="16">
        <v>0</v>
      </c>
      <c r="AJ60" s="16">
        <v>4</v>
      </c>
      <c r="AK60" s="16">
        <v>382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1</v>
      </c>
      <c r="AR60" s="16">
        <v>0</v>
      </c>
      <c r="AS60" s="16">
        <v>0</v>
      </c>
      <c r="AT60" s="16">
        <v>0</v>
      </c>
      <c r="AU60" s="16">
        <v>1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7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f t="shared" si="0"/>
        <v>18648</v>
      </c>
      <c r="CC60" s="16">
        <v>1831</v>
      </c>
    </row>
    <row r="61" spans="1:81" x14ac:dyDescent="0.2">
      <c r="A61" s="18" t="s">
        <v>260</v>
      </c>
      <c r="B61" s="15" t="s">
        <v>181</v>
      </c>
      <c r="C61" s="16">
        <f t="shared" si="1"/>
        <v>124981</v>
      </c>
      <c r="D61" s="16">
        <v>35192</v>
      </c>
      <c r="E61" s="16">
        <v>1133</v>
      </c>
      <c r="F61" s="16">
        <v>454</v>
      </c>
      <c r="G61" s="16">
        <v>3580</v>
      </c>
      <c r="H61" s="16">
        <v>18740</v>
      </c>
      <c r="I61" s="16">
        <v>1733</v>
      </c>
      <c r="J61" s="16">
        <f t="shared" si="2"/>
        <v>24507</v>
      </c>
      <c r="K61" s="16">
        <f t="shared" si="3"/>
        <v>64149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43</v>
      </c>
      <c r="U61" s="16">
        <v>207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281</v>
      </c>
      <c r="AC61" s="16">
        <v>0</v>
      </c>
      <c r="AD61" s="16">
        <v>0</v>
      </c>
      <c r="AE61" s="16">
        <v>135</v>
      </c>
      <c r="AF61" s="16">
        <v>1294</v>
      </c>
      <c r="AG61" s="16">
        <v>574</v>
      </c>
      <c r="AH61" s="16">
        <v>46879</v>
      </c>
      <c r="AI61" s="16">
        <v>813</v>
      </c>
      <c r="AJ61" s="16">
        <v>44</v>
      </c>
      <c r="AK61" s="16">
        <v>13</v>
      </c>
      <c r="AL61" s="16">
        <v>0</v>
      </c>
      <c r="AM61" s="16">
        <v>0</v>
      </c>
      <c r="AN61" s="16">
        <v>18</v>
      </c>
      <c r="AO61" s="16">
        <v>0</v>
      </c>
      <c r="AP61" s="16">
        <v>0</v>
      </c>
      <c r="AQ61" s="16">
        <v>28</v>
      </c>
      <c r="AR61" s="16">
        <v>0</v>
      </c>
      <c r="AS61" s="16">
        <v>0</v>
      </c>
      <c r="AT61" s="16">
        <v>0</v>
      </c>
      <c r="AU61" s="16">
        <v>182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83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f t="shared" si="0"/>
        <v>50594</v>
      </c>
      <c r="CC61" s="16">
        <v>13555</v>
      </c>
    </row>
    <row r="62" spans="1:81" x14ac:dyDescent="0.2">
      <c r="A62" s="18" t="s">
        <v>261</v>
      </c>
      <c r="B62" s="15" t="s">
        <v>182</v>
      </c>
      <c r="C62" s="16">
        <f t="shared" si="1"/>
        <v>192656</v>
      </c>
      <c r="D62" s="16">
        <v>45141</v>
      </c>
      <c r="E62" s="16">
        <v>1893</v>
      </c>
      <c r="F62" s="16">
        <v>1391</v>
      </c>
      <c r="G62" s="16">
        <v>0</v>
      </c>
      <c r="H62" s="16">
        <v>24499</v>
      </c>
      <c r="I62" s="16">
        <v>951</v>
      </c>
      <c r="J62" s="16">
        <f t="shared" si="2"/>
        <v>26841</v>
      </c>
      <c r="K62" s="16">
        <f t="shared" si="3"/>
        <v>118781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260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175</v>
      </c>
      <c r="AG62" s="16">
        <v>148</v>
      </c>
      <c r="AH62" s="16">
        <v>184</v>
      </c>
      <c r="AI62" s="16">
        <v>69705</v>
      </c>
      <c r="AJ62" s="16">
        <v>21</v>
      </c>
      <c r="AK62" s="16">
        <v>168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163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9178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372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f t="shared" si="0"/>
        <v>80374</v>
      </c>
      <c r="CC62" s="16">
        <v>38407</v>
      </c>
    </row>
    <row r="63" spans="1:81" x14ac:dyDescent="0.2">
      <c r="A63" s="18" t="s">
        <v>262</v>
      </c>
      <c r="B63" s="15" t="s">
        <v>183</v>
      </c>
      <c r="C63" s="16">
        <f t="shared" si="1"/>
        <v>54160</v>
      </c>
      <c r="D63" s="16">
        <v>6933</v>
      </c>
      <c r="E63" s="16">
        <v>753</v>
      </c>
      <c r="F63" s="16">
        <v>941</v>
      </c>
      <c r="G63" s="16">
        <v>984</v>
      </c>
      <c r="H63" s="16">
        <v>2241</v>
      </c>
      <c r="I63" s="16">
        <v>1369</v>
      </c>
      <c r="J63" s="16">
        <f t="shared" si="2"/>
        <v>5535</v>
      </c>
      <c r="K63" s="16">
        <f t="shared" si="3"/>
        <v>40939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76</v>
      </c>
      <c r="Y63" s="16">
        <v>6</v>
      </c>
      <c r="Z63" s="16">
        <v>24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138</v>
      </c>
      <c r="AG63" s="16">
        <v>92</v>
      </c>
      <c r="AH63" s="16">
        <v>0</v>
      </c>
      <c r="AI63" s="16">
        <v>37</v>
      </c>
      <c r="AJ63" s="16">
        <v>30474</v>
      </c>
      <c r="AK63" s="16">
        <v>0</v>
      </c>
      <c r="AL63" s="16">
        <v>9</v>
      </c>
      <c r="AM63" s="16">
        <v>0</v>
      </c>
      <c r="AN63" s="16">
        <v>13</v>
      </c>
      <c r="AO63" s="16">
        <v>26</v>
      </c>
      <c r="AP63" s="16">
        <v>0</v>
      </c>
      <c r="AQ63" s="16">
        <v>216</v>
      </c>
      <c r="AR63" s="16">
        <v>0</v>
      </c>
      <c r="AS63" s="16">
        <v>466</v>
      </c>
      <c r="AT63" s="16">
        <v>0</v>
      </c>
      <c r="AU63" s="16">
        <v>36</v>
      </c>
      <c r="AV63" s="16">
        <v>7</v>
      </c>
      <c r="AW63" s="16">
        <v>0</v>
      </c>
      <c r="AX63" s="16">
        <v>0</v>
      </c>
      <c r="AY63" s="16">
        <v>0</v>
      </c>
      <c r="AZ63" s="16">
        <v>0</v>
      </c>
      <c r="BA63" s="16">
        <v>88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f t="shared" si="0"/>
        <v>31708</v>
      </c>
      <c r="CC63" s="16">
        <v>9231</v>
      </c>
    </row>
    <row r="64" spans="1:81" x14ac:dyDescent="0.2">
      <c r="A64" s="18" t="s">
        <v>263</v>
      </c>
      <c r="B64" s="15" t="s">
        <v>184</v>
      </c>
      <c r="C64" s="16">
        <f t="shared" si="1"/>
        <v>125059</v>
      </c>
      <c r="D64" s="16">
        <v>12666</v>
      </c>
      <c r="E64" s="16">
        <v>1802</v>
      </c>
      <c r="F64" s="16">
        <v>1288</v>
      </c>
      <c r="G64" s="16">
        <v>1624</v>
      </c>
      <c r="H64" s="16">
        <v>3671</v>
      </c>
      <c r="I64" s="16">
        <v>2786</v>
      </c>
      <c r="J64" s="16">
        <f t="shared" si="2"/>
        <v>9369</v>
      </c>
      <c r="K64" s="16">
        <f t="shared" si="3"/>
        <v>101222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7</v>
      </c>
      <c r="T64" s="16">
        <v>0</v>
      </c>
      <c r="U64" s="16">
        <v>73</v>
      </c>
      <c r="V64" s="16">
        <v>0</v>
      </c>
      <c r="W64" s="16">
        <v>0</v>
      </c>
      <c r="X64" s="16">
        <v>255</v>
      </c>
      <c r="Y64" s="16">
        <v>7</v>
      </c>
      <c r="Z64" s="16">
        <v>140</v>
      </c>
      <c r="AA64" s="16">
        <v>14</v>
      </c>
      <c r="AB64" s="16">
        <v>456</v>
      </c>
      <c r="AC64" s="16">
        <v>93</v>
      </c>
      <c r="AD64" s="16">
        <v>0</v>
      </c>
      <c r="AE64" s="16">
        <v>0</v>
      </c>
      <c r="AF64" s="16">
        <v>160</v>
      </c>
      <c r="AG64" s="16">
        <v>24</v>
      </c>
      <c r="AH64" s="16">
        <v>119</v>
      </c>
      <c r="AI64" s="16">
        <v>0</v>
      </c>
      <c r="AJ64" s="16">
        <v>83405</v>
      </c>
      <c r="AK64" s="16">
        <v>335</v>
      </c>
      <c r="AL64" s="16">
        <v>122</v>
      </c>
      <c r="AM64" s="16">
        <v>43</v>
      </c>
      <c r="AN64" s="16">
        <v>652</v>
      </c>
      <c r="AO64" s="16">
        <v>116</v>
      </c>
      <c r="AP64" s="16">
        <v>234</v>
      </c>
      <c r="AQ64" s="16">
        <v>382</v>
      </c>
      <c r="AR64" s="16">
        <v>6</v>
      </c>
      <c r="AS64" s="16">
        <v>524</v>
      </c>
      <c r="AT64" s="16">
        <v>39</v>
      </c>
      <c r="AU64" s="16">
        <v>712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625</v>
      </c>
      <c r="BB64" s="16">
        <v>19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51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f t="shared" si="0"/>
        <v>88613</v>
      </c>
      <c r="CC64" s="16">
        <v>12609</v>
      </c>
    </row>
    <row r="65" spans="1:81" x14ac:dyDescent="0.2">
      <c r="A65" s="18" t="s">
        <v>185</v>
      </c>
      <c r="B65" s="15" t="s">
        <v>12</v>
      </c>
      <c r="C65" s="16">
        <f t="shared" si="1"/>
        <v>17577</v>
      </c>
      <c r="D65" s="16">
        <v>2578</v>
      </c>
      <c r="E65" s="16">
        <v>628</v>
      </c>
      <c r="F65" s="16">
        <v>7</v>
      </c>
      <c r="G65" s="16">
        <v>0</v>
      </c>
      <c r="H65" s="16">
        <v>1031</v>
      </c>
      <c r="I65" s="16">
        <v>391</v>
      </c>
      <c r="J65" s="16">
        <f t="shared" si="2"/>
        <v>1429</v>
      </c>
      <c r="K65" s="16">
        <f t="shared" si="3"/>
        <v>12942</v>
      </c>
      <c r="L65" s="16">
        <v>0</v>
      </c>
      <c r="M65" s="16">
        <v>0</v>
      </c>
      <c r="N65" s="16">
        <v>0</v>
      </c>
      <c r="O65" s="16">
        <v>800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13</v>
      </c>
      <c r="AH65" s="16">
        <v>0</v>
      </c>
      <c r="AI65" s="16">
        <v>0</v>
      </c>
      <c r="AJ65" s="16">
        <v>0</v>
      </c>
      <c r="AK65" s="16">
        <v>11585</v>
      </c>
      <c r="AL65" s="16">
        <v>324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f t="shared" si="0"/>
        <v>12722</v>
      </c>
      <c r="CC65" s="16">
        <v>220</v>
      </c>
    </row>
    <row r="66" spans="1:81" x14ac:dyDescent="0.2">
      <c r="A66" s="18" t="s">
        <v>186</v>
      </c>
      <c r="B66" s="15" t="s">
        <v>48</v>
      </c>
      <c r="C66" s="16">
        <f t="shared" si="1"/>
        <v>30469</v>
      </c>
      <c r="D66" s="16">
        <v>4450</v>
      </c>
      <c r="E66" s="16">
        <v>465</v>
      </c>
      <c r="F66" s="16">
        <v>21</v>
      </c>
      <c r="G66" s="16">
        <v>0</v>
      </c>
      <c r="H66" s="16">
        <v>2455</v>
      </c>
      <c r="I66" s="16">
        <v>672</v>
      </c>
      <c r="J66" s="16">
        <f t="shared" si="2"/>
        <v>3148</v>
      </c>
      <c r="K66" s="16">
        <f t="shared" si="3"/>
        <v>22406</v>
      </c>
      <c r="L66" s="16">
        <v>0</v>
      </c>
      <c r="M66" s="16">
        <v>0</v>
      </c>
      <c r="N66" s="16">
        <v>0</v>
      </c>
      <c r="O66" s="16">
        <v>41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164</v>
      </c>
      <c r="AH66" s="16">
        <v>0</v>
      </c>
      <c r="AI66" s="16">
        <v>0</v>
      </c>
      <c r="AJ66" s="16">
        <v>7</v>
      </c>
      <c r="AK66" s="16">
        <v>21210</v>
      </c>
      <c r="AL66" s="16">
        <v>0</v>
      </c>
      <c r="AM66" s="16">
        <v>0</v>
      </c>
      <c r="AN66" s="16">
        <v>110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62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537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f t="shared" ref="CB66:CB129" si="4">SUM(L66:CA66)</f>
        <v>22131</v>
      </c>
      <c r="CC66" s="16">
        <v>275</v>
      </c>
    </row>
    <row r="67" spans="1:81" x14ac:dyDescent="0.2">
      <c r="A67" s="18" t="s">
        <v>264</v>
      </c>
      <c r="B67" s="15" t="s">
        <v>187</v>
      </c>
      <c r="C67" s="16">
        <f t="shared" ref="C67:C129" si="5">D67+E67+J67+K67</f>
        <v>85341</v>
      </c>
      <c r="D67" s="16">
        <v>16911</v>
      </c>
      <c r="E67" s="16">
        <v>1418</v>
      </c>
      <c r="F67" s="16">
        <v>557</v>
      </c>
      <c r="G67" s="16">
        <v>451</v>
      </c>
      <c r="H67" s="16">
        <v>4864</v>
      </c>
      <c r="I67" s="16">
        <v>1666</v>
      </c>
      <c r="J67" s="16">
        <f t="shared" ref="J67:J129" si="6">SUM(F67:I67)</f>
        <v>7538</v>
      </c>
      <c r="K67" s="16">
        <f t="shared" ref="K67:K129" si="7">SUM(CB67:CC67)</f>
        <v>59474</v>
      </c>
      <c r="L67" s="16">
        <v>0</v>
      </c>
      <c r="M67" s="16">
        <v>0</v>
      </c>
      <c r="N67" s="16">
        <v>0</v>
      </c>
      <c r="O67" s="16">
        <v>402</v>
      </c>
      <c r="P67" s="16">
        <v>0</v>
      </c>
      <c r="Q67" s="16">
        <v>0</v>
      </c>
      <c r="R67" s="16">
        <v>105</v>
      </c>
      <c r="S67" s="16">
        <v>0</v>
      </c>
      <c r="T67" s="16">
        <v>0</v>
      </c>
      <c r="U67" s="16">
        <v>0</v>
      </c>
      <c r="V67" s="16">
        <v>2</v>
      </c>
      <c r="W67" s="16">
        <v>0</v>
      </c>
      <c r="X67" s="16">
        <v>44</v>
      </c>
      <c r="Y67" s="16">
        <v>0</v>
      </c>
      <c r="Z67" s="16">
        <v>0</v>
      </c>
      <c r="AA67" s="16">
        <v>6</v>
      </c>
      <c r="AB67" s="16">
        <v>0</v>
      </c>
      <c r="AC67" s="16">
        <v>0</v>
      </c>
      <c r="AD67" s="16">
        <v>0</v>
      </c>
      <c r="AE67" s="16">
        <v>0</v>
      </c>
      <c r="AF67" s="16">
        <v>360</v>
      </c>
      <c r="AG67" s="16">
        <v>332</v>
      </c>
      <c r="AH67" s="16">
        <v>9</v>
      </c>
      <c r="AI67" s="16">
        <v>0</v>
      </c>
      <c r="AJ67" s="16">
        <v>109</v>
      </c>
      <c r="AK67" s="16">
        <v>50180</v>
      </c>
      <c r="AL67" s="16">
        <v>0</v>
      </c>
      <c r="AM67" s="16">
        <v>0</v>
      </c>
      <c r="AN67" s="16">
        <v>45</v>
      </c>
      <c r="AO67" s="16">
        <v>0</v>
      </c>
      <c r="AP67" s="16">
        <v>47</v>
      </c>
      <c r="AQ67" s="16">
        <v>81</v>
      </c>
      <c r="AR67" s="16">
        <v>189</v>
      </c>
      <c r="AS67" s="16">
        <v>150</v>
      </c>
      <c r="AT67" s="16">
        <v>0</v>
      </c>
      <c r="AU67" s="16">
        <v>249</v>
      </c>
      <c r="AV67" s="16">
        <v>86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f t="shared" si="4"/>
        <v>52396</v>
      </c>
      <c r="CC67" s="16">
        <v>7078</v>
      </c>
    </row>
    <row r="68" spans="1:81" x14ac:dyDescent="0.2">
      <c r="A68" s="18" t="s">
        <v>188</v>
      </c>
      <c r="B68" s="15" t="s">
        <v>49</v>
      </c>
      <c r="C68" s="16">
        <f t="shared" si="5"/>
        <v>23406</v>
      </c>
      <c r="D68" s="16">
        <v>44</v>
      </c>
      <c r="E68" s="16">
        <v>484</v>
      </c>
      <c r="F68" s="16">
        <v>27</v>
      </c>
      <c r="G68" s="16">
        <v>0</v>
      </c>
      <c r="H68" s="16">
        <v>0</v>
      </c>
      <c r="I68" s="16">
        <v>196</v>
      </c>
      <c r="J68" s="16">
        <f t="shared" si="6"/>
        <v>223</v>
      </c>
      <c r="K68" s="16">
        <f t="shared" si="7"/>
        <v>22655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112</v>
      </c>
      <c r="AG68" s="16">
        <v>0</v>
      </c>
      <c r="AH68" s="16">
        <v>0</v>
      </c>
      <c r="AI68" s="16">
        <v>0</v>
      </c>
      <c r="AJ68" s="16">
        <v>0</v>
      </c>
      <c r="AK68" s="16">
        <v>28</v>
      </c>
      <c r="AL68" s="16">
        <v>21616</v>
      </c>
      <c r="AM68" s="16">
        <v>136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f t="shared" si="4"/>
        <v>21892</v>
      </c>
      <c r="CC68" s="16">
        <v>763</v>
      </c>
    </row>
    <row r="69" spans="1:81" x14ac:dyDescent="0.2">
      <c r="A69" s="18" t="s">
        <v>265</v>
      </c>
      <c r="B69" s="15" t="s">
        <v>189</v>
      </c>
      <c r="C69" s="16">
        <f t="shared" si="5"/>
        <v>165913</v>
      </c>
      <c r="D69" s="16">
        <v>11254</v>
      </c>
      <c r="E69" s="16">
        <v>3052</v>
      </c>
      <c r="F69" s="16">
        <v>1083</v>
      </c>
      <c r="G69" s="16">
        <v>370</v>
      </c>
      <c r="H69" s="16">
        <v>2390</v>
      </c>
      <c r="I69" s="16">
        <v>3447</v>
      </c>
      <c r="J69" s="16">
        <f t="shared" si="6"/>
        <v>7290</v>
      </c>
      <c r="K69" s="16">
        <f t="shared" si="7"/>
        <v>144317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195</v>
      </c>
      <c r="V69" s="16">
        <v>0</v>
      </c>
      <c r="W69" s="16">
        <v>0</v>
      </c>
      <c r="X69" s="16">
        <v>9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10</v>
      </c>
      <c r="AH69" s="16">
        <v>0</v>
      </c>
      <c r="AI69" s="16">
        <v>0</v>
      </c>
      <c r="AJ69" s="16">
        <v>552</v>
      </c>
      <c r="AK69" s="16">
        <v>44</v>
      </c>
      <c r="AL69" s="16">
        <v>113390</v>
      </c>
      <c r="AM69" s="16">
        <v>480</v>
      </c>
      <c r="AN69" s="16">
        <v>3434</v>
      </c>
      <c r="AO69" s="16">
        <v>38</v>
      </c>
      <c r="AP69" s="16">
        <v>84</v>
      </c>
      <c r="AQ69" s="16">
        <v>245</v>
      </c>
      <c r="AR69" s="16">
        <v>0</v>
      </c>
      <c r="AS69" s="16">
        <v>253</v>
      </c>
      <c r="AT69" s="16">
        <v>189</v>
      </c>
      <c r="AU69" s="16">
        <v>22</v>
      </c>
      <c r="AV69" s="16">
        <v>89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21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f t="shared" si="4"/>
        <v>119055</v>
      </c>
      <c r="CC69" s="16">
        <v>25262</v>
      </c>
    </row>
    <row r="70" spans="1:81" x14ac:dyDescent="0.2">
      <c r="A70" s="18" t="s">
        <v>191</v>
      </c>
      <c r="B70" s="15" t="s">
        <v>190</v>
      </c>
      <c r="C70" s="16">
        <f t="shared" si="5"/>
        <v>99519</v>
      </c>
      <c r="D70" s="16">
        <v>11565</v>
      </c>
      <c r="E70" s="16">
        <v>1149</v>
      </c>
      <c r="F70" s="16">
        <v>362</v>
      </c>
      <c r="G70" s="16">
        <v>124</v>
      </c>
      <c r="H70" s="16">
        <v>1203</v>
      </c>
      <c r="I70" s="16">
        <v>1905</v>
      </c>
      <c r="J70" s="16">
        <f t="shared" si="6"/>
        <v>3594</v>
      </c>
      <c r="K70" s="16">
        <f t="shared" si="7"/>
        <v>83211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26</v>
      </c>
      <c r="R70" s="16">
        <v>606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33</v>
      </c>
      <c r="Y70" s="16">
        <v>0</v>
      </c>
      <c r="Z70" s="16">
        <v>0</v>
      </c>
      <c r="AA70" s="16">
        <v>0</v>
      </c>
      <c r="AB70" s="16">
        <v>18</v>
      </c>
      <c r="AC70" s="16">
        <v>0</v>
      </c>
      <c r="AD70" s="16">
        <v>0</v>
      </c>
      <c r="AE70" s="16">
        <v>0</v>
      </c>
      <c r="AF70" s="16">
        <v>31</v>
      </c>
      <c r="AG70" s="16">
        <v>12</v>
      </c>
      <c r="AH70" s="16">
        <v>7</v>
      </c>
      <c r="AI70" s="16">
        <v>0</v>
      </c>
      <c r="AJ70" s="16">
        <v>238</v>
      </c>
      <c r="AK70" s="16">
        <v>30</v>
      </c>
      <c r="AL70" s="16">
        <v>318</v>
      </c>
      <c r="AM70" s="16">
        <v>62365</v>
      </c>
      <c r="AN70" s="16">
        <v>873</v>
      </c>
      <c r="AO70" s="16">
        <v>25</v>
      </c>
      <c r="AP70" s="16">
        <v>211</v>
      </c>
      <c r="AQ70" s="16">
        <v>242</v>
      </c>
      <c r="AR70" s="16">
        <v>0</v>
      </c>
      <c r="AS70" s="16">
        <v>211</v>
      </c>
      <c r="AT70" s="16">
        <v>0</v>
      </c>
      <c r="AU70" s="16">
        <v>29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82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f t="shared" si="4"/>
        <v>65357</v>
      </c>
      <c r="CC70" s="16">
        <v>17854</v>
      </c>
    </row>
    <row r="71" spans="1:81" x14ac:dyDescent="0.2">
      <c r="A71" s="18" t="s">
        <v>266</v>
      </c>
      <c r="B71" s="15" t="s">
        <v>50</v>
      </c>
      <c r="C71" s="16">
        <f t="shared" si="5"/>
        <v>8199</v>
      </c>
      <c r="D71" s="16">
        <v>1588</v>
      </c>
      <c r="E71" s="16">
        <v>147</v>
      </c>
      <c r="F71" s="16">
        <v>0</v>
      </c>
      <c r="G71" s="16">
        <v>31</v>
      </c>
      <c r="H71" s="16">
        <v>54</v>
      </c>
      <c r="I71" s="16">
        <v>158</v>
      </c>
      <c r="J71" s="16">
        <f t="shared" si="6"/>
        <v>243</v>
      </c>
      <c r="K71" s="16">
        <f t="shared" si="7"/>
        <v>6221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17</v>
      </c>
      <c r="AK71" s="16">
        <v>0</v>
      </c>
      <c r="AL71" s="16">
        <v>0</v>
      </c>
      <c r="AM71" s="16">
        <v>5424</v>
      </c>
      <c r="AN71" s="16">
        <v>145</v>
      </c>
      <c r="AO71" s="16">
        <v>0</v>
      </c>
      <c r="AP71" s="16">
        <v>9</v>
      </c>
      <c r="AQ71" s="16">
        <v>31</v>
      </c>
      <c r="AR71" s="16">
        <v>0</v>
      </c>
      <c r="AS71" s="16">
        <v>18</v>
      </c>
      <c r="AT71" s="16">
        <v>7</v>
      </c>
      <c r="AU71" s="16">
        <v>92</v>
      </c>
      <c r="AV71" s="16">
        <v>70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f t="shared" si="4"/>
        <v>5813</v>
      </c>
      <c r="CC71" s="16">
        <v>408</v>
      </c>
    </row>
    <row r="72" spans="1:81" x14ac:dyDescent="0.2">
      <c r="A72" s="18" t="s">
        <v>267</v>
      </c>
      <c r="B72" s="15" t="s">
        <v>268</v>
      </c>
      <c r="C72" s="16">
        <f t="shared" si="5"/>
        <v>173411</v>
      </c>
      <c r="D72" s="16">
        <v>26587</v>
      </c>
      <c r="E72" s="16">
        <v>2223</v>
      </c>
      <c r="F72" s="16">
        <v>1727</v>
      </c>
      <c r="G72" s="16">
        <v>2155</v>
      </c>
      <c r="H72" s="16">
        <v>6197</v>
      </c>
      <c r="I72" s="16">
        <v>3798</v>
      </c>
      <c r="J72" s="16">
        <f t="shared" si="6"/>
        <v>13877</v>
      </c>
      <c r="K72" s="16">
        <f t="shared" si="7"/>
        <v>130724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14</v>
      </c>
      <c r="T72" s="16">
        <v>0</v>
      </c>
      <c r="U72" s="16">
        <v>262</v>
      </c>
      <c r="V72" s="16">
        <v>186</v>
      </c>
      <c r="W72" s="16">
        <v>0</v>
      </c>
      <c r="X72" s="16">
        <v>133</v>
      </c>
      <c r="Y72" s="16">
        <v>0</v>
      </c>
      <c r="Z72" s="16">
        <v>1</v>
      </c>
      <c r="AA72" s="16">
        <v>66</v>
      </c>
      <c r="AB72" s="16">
        <v>30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239</v>
      </c>
      <c r="AI72" s="16">
        <v>0</v>
      </c>
      <c r="AJ72" s="16">
        <v>449</v>
      </c>
      <c r="AK72" s="16">
        <v>94</v>
      </c>
      <c r="AL72" s="16">
        <v>3837</v>
      </c>
      <c r="AM72" s="16">
        <v>1018</v>
      </c>
      <c r="AN72" s="16">
        <v>100366</v>
      </c>
      <c r="AO72" s="16">
        <v>100</v>
      </c>
      <c r="AP72" s="16">
        <v>696</v>
      </c>
      <c r="AQ72" s="16">
        <v>1947</v>
      </c>
      <c r="AR72" s="16">
        <v>113</v>
      </c>
      <c r="AS72" s="16">
        <v>1678</v>
      </c>
      <c r="AT72" s="16">
        <v>282</v>
      </c>
      <c r="AU72" s="16">
        <v>832</v>
      </c>
      <c r="AV72" s="16">
        <v>347</v>
      </c>
      <c r="AW72" s="16">
        <v>0</v>
      </c>
      <c r="AX72" s="16">
        <v>0</v>
      </c>
      <c r="AY72" s="16">
        <v>0</v>
      </c>
      <c r="AZ72" s="16">
        <v>0</v>
      </c>
      <c r="BA72" s="16">
        <v>962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188</v>
      </c>
      <c r="BP72" s="16">
        <v>0</v>
      </c>
      <c r="BQ72" s="16">
        <v>0</v>
      </c>
      <c r="BR72" s="16">
        <v>0</v>
      </c>
      <c r="BS72" s="16">
        <v>0</v>
      </c>
      <c r="BT72" s="16">
        <v>196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f t="shared" si="4"/>
        <v>114036</v>
      </c>
      <c r="CC72" s="16">
        <v>16688</v>
      </c>
    </row>
    <row r="73" spans="1:81" x14ac:dyDescent="0.2">
      <c r="A73" s="18" t="s">
        <v>192</v>
      </c>
      <c r="B73" s="15" t="s">
        <v>51</v>
      </c>
      <c r="C73" s="16">
        <f t="shared" si="5"/>
        <v>42218</v>
      </c>
      <c r="D73" s="16">
        <v>3020</v>
      </c>
      <c r="E73" s="16">
        <v>410</v>
      </c>
      <c r="F73" s="16">
        <v>750</v>
      </c>
      <c r="G73" s="16">
        <v>82</v>
      </c>
      <c r="H73" s="16">
        <v>163</v>
      </c>
      <c r="I73" s="16">
        <v>1718</v>
      </c>
      <c r="J73" s="16">
        <f t="shared" si="6"/>
        <v>2713</v>
      </c>
      <c r="K73" s="16">
        <f t="shared" si="7"/>
        <v>36075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13</v>
      </c>
      <c r="AO73" s="16">
        <v>6689</v>
      </c>
      <c r="AP73" s="16">
        <v>118</v>
      </c>
      <c r="AQ73" s="16">
        <v>9</v>
      </c>
      <c r="AR73" s="16">
        <v>0</v>
      </c>
      <c r="AS73" s="16">
        <v>32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10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f t="shared" si="4"/>
        <v>6871</v>
      </c>
      <c r="CC73" s="16">
        <v>29204</v>
      </c>
    </row>
    <row r="74" spans="1:81" x14ac:dyDescent="0.2">
      <c r="A74" s="18" t="s">
        <v>194</v>
      </c>
      <c r="B74" s="15" t="s">
        <v>193</v>
      </c>
      <c r="C74" s="16">
        <f t="shared" si="5"/>
        <v>69471</v>
      </c>
      <c r="D74" s="16">
        <v>16403</v>
      </c>
      <c r="E74" s="16">
        <v>972</v>
      </c>
      <c r="F74" s="16">
        <v>744</v>
      </c>
      <c r="G74" s="16">
        <v>2102</v>
      </c>
      <c r="H74" s="16">
        <v>4095</v>
      </c>
      <c r="I74" s="16">
        <v>2975</v>
      </c>
      <c r="J74" s="16">
        <f t="shared" si="6"/>
        <v>9916</v>
      </c>
      <c r="K74" s="16">
        <f t="shared" si="7"/>
        <v>42180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50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26412</v>
      </c>
      <c r="AP74" s="16">
        <v>52</v>
      </c>
      <c r="AQ74" s="16">
        <v>155</v>
      </c>
      <c r="AR74" s="16">
        <v>0</v>
      </c>
      <c r="AS74" s="16">
        <v>0</v>
      </c>
      <c r="AT74" s="16">
        <v>0</v>
      </c>
      <c r="AU74" s="16">
        <v>0</v>
      </c>
      <c r="AV74" s="16">
        <v>75</v>
      </c>
      <c r="AW74" s="16">
        <v>0</v>
      </c>
      <c r="AX74" s="16">
        <v>0</v>
      </c>
      <c r="AY74" s="16">
        <v>0</v>
      </c>
      <c r="AZ74" s="16">
        <v>0</v>
      </c>
      <c r="BA74" s="16">
        <v>1456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108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f t="shared" si="4"/>
        <v>28308</v>
      </c>
      <c r="CC74" s="16">
        <v>13872</v>
      </c>
    </row>
    <row r="75" spans="1:81" x14ac:dyDescent="0.2">
      <c r="A75" s="18" t="s">
        <v>196</v>
      </c>
      <c r="B75" s="15" t="s">
        <v>195</v>
      </c>
      <c r="C75" s="16">
        <f t="shared" si="5"/>
        <v>138213</v>
      </c>
      <c r="D75" s="16">
        <v>27040</v>
      </c>
      <c r="E75" s="16">
        <v>2855</v>
      </c>
      <c r="F75" s="16">
        <v>1786</v>
      </c>
      <c r="G75" s="16">
        <v>5094</v>
      </c>
      <c r="H75" s="16">
        <v>9821</v>
      </c>
      <c r="I75" s="16">
        <v>2652</v>
      </c>
      <c r="J75" s="16">
        <f t="shared" si="6"/>
        <v>19353</v>
      </c>
      <c r="K75" s="16">
        <f t="shared" si="7"/>
        <v>88965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18</v>
      </c>
      <c r="AK75" s="16">
        <v>0</v>
      </c>
      <c r="AL75" s="16">
        <v>0</v>
      </c>
      <c r="AM75" s="16">
        <v>0</v>
      </c>
      <c r="AN75" s="16">
        <v>29</v>
      </c>
      <c r="AO75" s="16">
        <v>56749</v>
      </c>
      <c r="AP75" s="16">
        <v>319</v>
      </c>
      <c r="AQ75" s="16">
        <v>6</v>
      </c>
      <c r="AR75" s="16">
        <v>0</v>
      </c>
      <c r="AS75" s="16">
        <v>19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241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4"/>
        <v>57381</v>
      </c>
      <c r="CC75" s="16">
        <v>31584</v>
      </c>
    </row>
    <row r="76" spans="1:81" x14ac:dyDescent="0.2">
      <c r="A76" s="18" t="s">
        <v>269</v>
      </c>
      <c r="B76" s="15" t="s">
        <v>270</v>
      </c>
      <c r="C76" s="16">
        <f t="shared" si="5"/>
        <v>41817</v>
      </c>
      <c r="D76" s="16">
        <v>9232</v>
      </c>
      <c r="E76" s="16">
        <v>489</v>
      </c>
      <c r="F76" s="16">
        <v>1076</v>
      </c>
      <c r="G76" s="16">
        <v>469</v>
      </c>
      <c r="H76" s="16">
        <v>1097</v>
      </c>
      <c r="I76" s="16">
        <v>1163</v>
      </c>
      <c r="J76" s="16">
        <f t="shared" si="6"/>
        <v>3805</v>
      </c>
      <c r="K76" s="16">
        <f t="shared" si="7"/>
        <v>28291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6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24</v>
      </c>
      <c r="AK76" s="16">
        <v>35</v>
      </c>
      <c r="AL76" s="16">
        <v>0</v>
      </c>
      <c r="AM76" s="16">
        <v>0</v>
      </c>
      <c r="AN76" s="16">
        <v>52</v>
      </c>
      <c r="AO76" s="16">
        <v>9628</v>
      </c>
      <c r="AP76" s="16">
        <v>336</v>
      </c>
      <c r="AQ76" s="16">
        <v>282</v>
      </c>
      <c r="AR76" s="16">
        <v>0</v>
      </c>
      <c r="AS76" s="16">
        <v>308</v>
      </c>
      <c r="AT76" s="16">
        <v>0</v>
      </c>
      <c r="AU76" s="16">
        <v>265</v>
      </c>
      <c r="AV76" s="16">
        <v>143</v>
      </c>
      <c r="AW76" s="16">
        <v>0</v>
      </c>
      <c r="AX76" s="16">
        <v>0</v>
      </c>
      <c r="AY76" s="16">
        <v>0</v>
      </c>
      <c r="AZ76" s="16">
        <v>0</v>
      </c>
      <c r="BA76" s="16">
        <v>353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4"/>
        <v>11432</v>
      </c>
      <c r="CC76" s="16">
        <v>16859</v>
      </c>
    </row>
    <row r="77" spans="1:81" x14ac:dyDescent="0.2">
      <c r="A77" s="18" t="s">
        <v>198</v>
      </c>
      <c r="B77" s="15" t="s">
        <v>197</v>
      </c>
      <c r="C77" s="16">
        <f t="shared" si="5"/>
        <v>123748</v>
      </c>
      <c r="D77" s="16">
        <v>14589</v>
      </c>
      <c r="E77" s="16">
        <v>1292</v>
      </c>
      <c r="F77" s="16">
        <v>3089</v>
      </c>
      <c r="G77" s="16">
        <v>1473</v>
      </c>
      <c r="H77" s="16">
        <v>3483</v>
      </c>
      <c r="I77" s="16">
        <v>3192</v>
      </c>
      <c r="J77" s="16">
        <f t="shared" si="6"/>
        <v>11237</v>
      </c>
      <c r="K77" s="16">
        <f t="shared" si="7"/>
        <v>96630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44</v>
      </c>
      <c r="V77" s="16">
        <v>0</v>
      </c>
      <c r="W77" s="16">
        <v>0</v>
      </c>
      <c r="X77" s="16">
        <v>58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40</v>
      </c>
      <c r="AH77" s="16">
        <v>0</v>
      </c>
      <c r="AI77" s="16">
        <v>0</v>
      </c>
      <c r="AJ77" s="16">
        <v>201</v>
      </c>
      <c r="AK77" s="16">
        <v>58</v>
      </c>
      <c r="AL77" s="16">
        <v>47</v>
      </c>
      <c r="AM77" s="16">
        <v>316</v>
      </c>
      <c r="AN77" s="16">
        <v>552</v>
      </c>
      <c r="AO77" s="16">
        <v>1961</v>
      </c>
      <c r="AP77" s="16">
        <v>59326</v>
      </c>
      <c r="AQ77" s="16">
        <v>1744</v>
      </c>
      <c r="AR77" s="16">
        <v>1215</v>
      </c>
      <c r="AS77" s="16">
        <v>1131</v>
      </c>
      <c r="AT77" s="16">
        <v>73</v>
      </c>
      <c r="AU77" s="16">
        <v>40</v>
      </c>
      <c r="AV77" s="16">
        <v>532</v>
      </c>
      <c r="AW77" s="16">
        <v>0</v>
      </c>
      <c r="AX77" s="16">
        <v>0</v>
      </c>
      <c r="AY77" s="16">
        <v>0</v>
      </c>
      <c r="AZ77" s="16">
        <v>0</v>
      </c>
      <c r="BA77" s="16">
        <v>7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f t="shared" si="4"/>
        <v>67345</v>
      </c>
      <c r="CC77" s="16">
        <v>29285</v>
      </c>
    </row>
    <row r="78" spans="1:81" x14ac:dyDescent="0.2">
      <c r="A78" s="18" t="s">
        <v>271</v>
      </c>
      <c r="B78" s="15" t="s">
        <v>13</v>
      </c>
      <c r="C78" s="16">
        <f t="shared" si="5"/>
        <v>56487</v>
      </c>
      <c r="D78" s="16">
        <v>18275</v>
      </c>
      <c r="E78" s="16">
        <v>713</v>
      </c>
      <c r="F78" s="16">
        <v>623</v>
      </c>
      <c r="G78" s="16">
        <v>1850</v>
      </c>
      <c r="H78" s="16">
        <v>7124</v>
      </c>
      <c r="I78" s="16">
        <v>876</v>
      </c>
      <c r="J78" s="16">
        <f t="shared" si="6"/>
        <v>10473</v>
      </c>
      <c r="K78" s="16">
        <f t="shared" si="7"/>
        <v>27026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2</v>
      </c>
      <c r="AH78" s="16">
        <v>0</v>
      </c>
      <c r="AI78" s="16">
        <v>0</v>
      </c>
      <c r="AJ78" s="16">
        <v>83</v>
      </c>
      <c r="AK78" s="16">
        <v>34</v>
      </c>
      <c r="AL78" s="16">
        <v>0</v>
      </c>
      <c r="AM78" s="16">
        <v>14</v>
      </c>
      <c r="AN78" s="16">
        <v>163</v>
      </c>
      <c r="AO78" s="16">
        <v>699</v>
      </c>
      <c r="AP78" s="16">
        <v>21066</v>
      </c>
      <c r="AQ78" s="16">
        <v>435</v>
      </c>
      <c r="AR78" s="16">
        <v>0</v>
      </c>
      <c r="AS78" s="16">
        <v>32</v>
      </c>
      <c r="AT78" s="16">
        <v>16</v>
      </c>
      <c r="AU78" s="16">
        <v>50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607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0</v>
      </c>
      <c r="BX78" s="16">
        <v>0</v>
      </c>
      <c r="BY78" s="16">
        <v>0</v>
      </c>
      <c r="BZ78" s="16">
        <v>0</v>
      </c>
      <c r="CA78" s="16">
        <v>0</v>
      </c>
      <c r="CB78" s="16">
        <f t="shared" si="4"/>
        <v>23201</v>
      </c>
      <c r="CC78" s="16">
        <v>3825</v>
      </c>
    </row>
    <row r="79" spans="1:81" x14ac:dyDescent="0.2">
      <c r="A79" s="18" t="s">
        <v>200</v>
      </c>
      <c r="B79" s="15" t="s">
        <v>199</v>
      </c>
      <c r="C79" s="16">
        <f t="shared" si="5"/>
        <v>47794</v>
      </c>
      <c r="D79" s="16">
        <v>8029</v>
      </c>
      <c r="E79" s="16">
        <v>559</v>
      </c>
      <c r="F79" s="16">
        <v>187</v>
      </c>
      <c r="G79" s="16">
        <v>51</v>
      </c>
      <c r="H79" s="16">
        <v>1561</v>
      </c>
      <c r="I79" s="16">
        <v>871</v>
      </c>
      <c r="J79" s="16">
        <f t="shared" si="6"/>
        <v>2670</v>
      </c>
      <c r="K79" s="16">
        <f t="shared" si="7"/>
        <v>36536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100</v>
      </c>
      <c r="AK79" s="16">
        <v>0</v>
      </c>
      <c r="AL79" s="16">
        <v>67</v>
      </c>
      <c r="AM79" s="16">
        <v>63</v>
      </c>
      <c r="AN79" s="16">
        <v>258</v>
      </c>
      <c r="AO79" s="16">
        <v>28</v>
      </c>
      <c r="AP79" s="16">
        <v>38</v>
      </c>
      <c r="AQ79" s="16">
        <v>32504</v>
      </c>
      <c r="AR79" s="16">
        <v>28</v>
      </c>
      <c r="AS79" s="16">
        <v>335</v>
      </c>
      <c r="AT79" s="16">
        <v>12</v>
      </c>
      <c r="AU79" s="16">
        <v>45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104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v>0</v>
      </c>
      <c r="BT79" s="16">
        <v>0</v>
      </c>
      <c r="BU79" s="16">
        <v>0</v>
      </c>
      <c r="BV79" s="16">
        <v>0</v>
      </c>
      <c r="BW79" s="16">
        <v>0</v>
      </c>
      <c r="BX79" s="16">
        <v>0</v>
      </c>
      <c r="BY79" s="16">
        <v>0</v>
      </c>
      <c r="BZ79" s="16">
        <v>0</v>
      </c>
      <c r="CA79" s="16">
        <v>0</v>
      </c>
      <c r="CB79" s="16">
        <f t="shared" si="4"/>
        <v>33582</v>
      </c>
      <c r="CC79" s="16">
        <v>2954</v>
      </c>
    </row>
    <row r="80" spans="1:81" x14ac:dyDescent="0.2">
      <c r="A80" s="18" t="s">
        <v>201</v>
      </c>
      <c r="B80" s="15" t="s">
        <v>62</v>
      </c>
      <c r="C80" s="16">
        <f t="shared" si="5"/>
        <v>36425</v>
      </c>
      <c r="D80" s="16">
        <v>4108</v>
      </c>
      <c r="E80" s="16">
        <v>325</v>
      </c>
      <c r="F80" s="16">
        <v>190</v>
      </c>
      <c r="G80" s="16">
        <v>71</v>
      </c>
      <c r="H80" s="16">
        <v>1</v>
      </c>
      <c r="I80" s="16">
        <v>631</v>
      </c>
      <c r="J80" s="16">
        <f t="shared" si="6"/>
        <v>893</v>
      </c>
      <c r="K80" s="16">
        <f t="shared" si="7"/>
        <v>31099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7</v>
      </c>
      <c r="AK80" s="16">
        <v>0</v>
      </c>
      <c r="AL80" s="16">
        <v>125</v>
      </c>
      <c r="AM80" s="16">
        <v>161</v>
      </c>
      <c r="AN80" s="16">
        <v>147</v>
      </c>
      <c r="AO80" s="16">
        <v>0</v>
      </c>
      <c r="AP80" s="16">
        <v>13</v>
      </c>
      <c r="AQ80" s="16">
        <v>22086</v>
      </c>
      <c r="AR80" s="16">
        <v>139</v>
      </c>
      <c r="AS80" s="16">
        <v>202</v>
      </c>
      <c r="AT80" s="16">
        <v>88</v>
      </c>
      <c r="AU80" s="16">
        <v>0</v>
      </c>
      <c r="AV80" s="16">
        <v>0</v>
      </c>
      <c r="AW80" s="16">
        <v>0</v>
      </c>
      <c r="AX80" s="16">
        <v>0</v>
      </c>
      <c r="AY80" s="16">
        <v>39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f t="shared" si="4"/>
        <v>23007</v>
      </c>
      <c r="CC80" s="16">
        <v>8092</v>
      </c>
    </row>
    <row r="81" spans="1:81" x14ac:dyDescent="0.2">
      <c r="A81" s="18" t="s">
        <v>272</v>
      </c>
      <c r="B81" s="15" t="s">
        <v>273</v>
      </c>
      <c r="C81" s="16">
        <f t="shared" si="5"/>
        <v>197394</v>
      </c>
      <c r="D81" s="16">
        <v>30959</v>
      </c>
      <c r="E81" s="16">
        <v>2394</v>
      </c>
      <c r="F81" s="16">
        <v>4267</v>
      </c>
      <c r="G81" s="16">
        <v>1128</v>
      </c>
      <c r="H81" s="16">
        <v>3251</v>
      </c>
      <c r="I81" s="16">
        <v>5205</v>
      </c>
      <c r="J81" s="16">
        <f t="shared" si="6"/>
        <v>13851</v>
      </c>
      <c r="K81" s="16">
        <f t="shared" si="7"/>
        <v>150190</v>
      </c>
      <c r="L81" s="16">
        <v>0</v>
      </c>
      <c r="M81" s="16">
        <v>0</v>
      </c>
      <c r="N81" s="16">
        <v>0</v>
      </c>
      <c r="O81" s="16">
        <v>24</v>
      </c>
      <c r="P81" s="16">
        <v>0</v>
      </c>
      <c r="Q81" s="16">
        <v>0</v>
      </c>
      <c r="R81" s="16">
        <v>0</v>
      </c>
      <c r="S81" s="16">
        <v>14</v>
      </c>
      <c r="T81" s="16">
        <v>14</v>
      </c>
      <c r="U81" s="16">
        <v>242</v>
      </c>
      <c r="V81" s="16">
        <v>102</v>
      </c>
      <c r="W81" s="16">
        <v>20</v>
      </c>
      <c r="X81" s="16">
        <v>8</v>
      </c>
      <c r="Y81" s="16">
        <v>13</v>
      </c>
      <c r="Z81" s="16">
        <v>17</v>
      </c>
      <c r="AA81" s="16">
        <v>31</v>
      </c>
      <c r="AB81" s="16">
        <v>36</v>
      </c>
      <c r="AC81" s="16">
        <v>0</v>
      </c>
      <c r="AD81" s="16">
        <v>0</v>
      </c>
      <c r="AE81" s="16">
        <v>192</v>
      </c>
      <c r="AF81" s="16">
        <v>194</v>
      </c>
      <c r="AG81" s="16">
        <v>13</v>
      </c>
      <c r="AH81" s="16">
        <v>8</v>
      </c>
      <c r="AI81" s="16">
        <v>0</v>
      </c>
      <c r="AJ81" s="16">
        <v>740</v>
      </c>
      <c r="AK81" s="16">
        <v>82</v>
      </c>
      <c r="AL81" s="16">
        <v>157</v>
      </c>
      <c r="AM81" s="16">
        <v>225</v>
      </c>
      <c r="AN81" s="16">
        <v>1372</v>
      </c>
      <c r="AO81" s="16">
        <v>3889</v>
      </c>
      <c r="AP81" s="16">
        <v>1701</v>
      </c>
      <c r="AQ81" s="16">
        <v>73804</v>
      </c>
      <c r="AR81" s="16">
        <v>736</v>
      </c>
      <c r="AS81" s="16">
        <v>2816</v>
      </c>
      <c r="AT81" s="16">
        <v>162</v>
      </c>
      <c r="AU81" s="16">
        <v>410</v>
      </c>
      <c r="AV81" s="16">
        <v>1115</v>
      </c>
      <c r="AW81" s="16">
        <v>0</v>
      </c>
      <c r="AX81" s="16">
        <v>0</v>
      </c>
      <c r="AY81" s="16">
        <v>0</v>
      </c>
      <c r="AZ81" s="16">
        <v>0</v>
      </c>
      <c r="BA81" s="16">
        <v>676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47</v>
      </c>
      <c r="BL81" s="16">
        <v>0</v>
      </c>
      <c r="BM81" s="16">
        <v>0</v>
      </c>
      <c r="BN81" s="16">
        <v>0</v>
      </c>
      <c r="BO81" s="16">
        <v>162</v>
      </c>
      <c r="BP81" s="16">
        <v>0</v>
      </c>
      <c r="BQ81" s="16">
        <v>0</v>
      </c>
      <c r="BR81" s="16">
        <v>0</v>
      </c>
      <c r="BS81" s="16">
        <v>0</v>
      </c>
      <c r="BT81" s="16">
        <v>268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0</v>
      </c>
      <c r="CB81" s="16">
        <f t="shared" si="4"/>
        <v>89290</v>
      </c>
      <c r="CC81" s="16">
        <v>60900</v>
      </c>
    </row>
    <row r="82" spans="1:81" x14ac:dyDescent="0.2">
      <c r="A82" s="18" t="s">
        <v>202</v>
      </c>
      <c r="B82" s="15" t="s">
        <v>14</v>
      </c>
      <c r="C82" s="16">
        <f t="shared" si="5"/>
        <v>240187</v>
      </c>
      <c r="D82" s="16">
        <v>43061</v>
      </c>
      <c r="E82" s="16">
        <v>3536</v>
      </c>
      <c r="F82" s="16">
        <v>1757</v>
      </c>
      <c r="G82" s="16">
        <v>9596</v>
      </c>
      <c r="H82" s="16">
        <v>16498</v>
      </c>
      <c r="I82" s="16">
        <v>5000</v>
      </c>
      <c r="J82" s="16">
        <f t="shared" si="6"/>
        <v>32851</v>
      </c>
      <c r="K82" s="16">
        <f t="shared" si="7"/>
        <v>160739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134016</v>
      </c>
      <c r="AS82" s="16">
        <v>11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f t="shared" si="4"/>
        <v>134027</v>
      </c>
      <c r="CC82" s="16">
        <v>26712</v>
      </c>
    </row>
    <row r="83" spans="1:81" x14ac:dyDescent="0.2">
      <c r="A83" s="18" t="s">
        <v>274</v>
      </c>
      <c r="B83" s="15" t="s">
        <v>203</v>
      </c>
      <c r="C83" s="16">
        <f t="shared" si="5"/>
        <v>87060</v>
      </c>
      <c r="D83" s="16">
        <v>15930</v>
      </c>
      <c r="E83" s="16">
        <v>167</v>
      </c>
      <c r="F83" s="16">
        <v>208</v>
      </c>
      <c r="G83" s="16">
        <v>189</v>
      </c>
      <c r="H83" s="16">
        <v>1238</v>
      </c>
      <c r="I83" s="16">
        <v>1774</v>
      </c>
      <c r="J83" s="16">
        <f t="shared" si="6"/>
        <v>3409</v>
      </c>
      <c r="K83" s="16">
        <f t="shared" si="7"/>
        <v>67554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14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211</v>
      </c>
      <c r="AK83" s="16">
        <v>28</v>
      </c>
      <c r="AL83" s="16">
        <v>0</v>
      </c>
      <c r="AM83" s="16">
        <v>1</v>
      </c>
      <c r="AN83" s="16">
        <v>281</v>
      </c>
      <c r="AO83" s="16">
        <v>1</v>
      </c>
      <c r="AP83" s="16">
        <v>0</v>
      </c>
      <c r="AQ83" s="16">
        <v>178</v>
      </c>
      <c r="AR83" s="16">
        <v>62041</v>
      </c>
      <c r="AS83" s="16">
        <v>787</v>
      </c>
      <c r="AT83" s="16">
        <v>0</v>
      </c>
      <c r="AU83" s="16">
        <v>0</v>
      </c>
      <c r="AV83" s="16">
        <v>1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116</v>
      </c>
      <c r="BR83" s="16">
        <v>0</v>
      </c>
      <c r="BS83" s="16">
        <v>0</v>
      </c>
      <c r="BT83" s="16">
        <v>0</v>
      </c>
      <c r="BU83" s="16">
        <v>0</v>
      </c>
      <c r="BV83" s="16">
        <v>0</v>
      </c>
      <c r="BW83" s="16">
        <v>0</v>
      </c>
      <c r="BX83" s="16">
        <v>0</v>
      </c>
      <c r="BY83" s="16">
        <v>0</v>
      </c>
      <c r="BZ83" s="16">
        <v>0</v>
      </c>
      <c r="CA83" s="16">
        <v>0</v>
      </c>
      <c r="CB83" s="16">
        <f t="shared" si="4"/>
        <v>63659</v>
      </c>
      <c r="CC83" s="16">
        <v>3895</v>
      </c>
    </row>
    <row r="84" spans="1:81" x14ac:dyDescent="0.2">
      <c r="A84" s="18" t="s">
        <v>275</v>
      </c>
      <c r="B84" s="15" t="s">
        <v>65</v>
      </c>
      <c r="C84" s="16">
        <f t="shared" si="5"/>
        <v>182314</v>
      </c>
      <c r="D84" s="16">
        <v>27400</v>
      </c>
      <c r="E84" s="16">
        <v>1262</v>
      </c>
      <c r="F84" s="16">
        <v>3035</v>
      </c>
      <c r="G84" s="16">
        <v>1570</v>
      </c>
      <c r="H84" s="16">
        <v>1508</v>
      </c>
      <c r="I84" s="16">
        <v>4940</v>
      </c>
      <c r="J84" s="16">
        <f t="shared" si="6"/>
        <v>11053</v>
      </c>
      <c r="K84" s="16">
        <f t="shared" si="7"/>
        <v>142599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238</v>
      </c>
      <c r="Y84" s="16">
        <v>0</v>
      </c>
      <c r="Z84" s="16">
        <v>24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21</v>
      </c>
      <c r="AG84" s="16">
        <v>98</v>
      </c>
      <c r="AH84" s="16">
        <v>0</v>
      </c>
      <c r="AI84" s="16">
        <v>0</v>
      </c>
      <c r="AJ84" s="16">
        <v>1123</v>
      </c>
      <c r="AK84" s="16">
        <v>97</v>
      </c>
      <c r="AL84" s="16">
        <v>139</v>
      </c>
      <c r="AM84" s="16">
        <v>455</v>
      </c>
      <c r="AN84" s="16">
        <v>577</v>
      </c>
      <c r="AO84" s="16">
        <v>279</v>
      </c>
      <c r="AP84" s="16">
        <v>315</v>
      </c>
      <c r="AQ84" s="16">
        <v>659</v>
      </c>
      <c r="AR84" s="16">
        <v>1245</v>
      </c>
      <c r="AS84" s="16">
        <v>99827</v>
      </c>
      <c r="AT84" s="16">
        <v>71</v>
      </c>
      <c r="AU84" s="16">
        <v>9</v>
      </c>
      <c r="AV84" s="16">
        <v>28</v>
      </c>
      <c r="AW84" s="16">
        <v>0</v>
      </c>
      <c r="AX84" s="16">
        <v>0</v>
      </c>
      <c r="AY84" s="16">
        <v>0</v>
      </c>
      <c r="AZ84" s="16">
        <v>2672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f t="shared" si="4"/>
        <v>107877</v>
      </c>
      <c r="CC84" s="16">
        <v>34722</v>
      </c>
    </row>
    <row r="85" spans="1:81" x14ac:dyDescent="0.2">
      <c r="A85" s="18" t="s">
        <v>276</v>
      </c>
      <c r="B85" s="15" t="s">
        <v>277</v>
      </c>
      <c r="C85" s="16">
        <f t="shared" si="5"/>
        <v>98838</v>
      </c>
      <c r="D85" s="16">
        <v>8085</v>
      </c>
      <c r="E85" s="16">
        <v>652</v>
      </c>
      <c r="F85" s="16">
        <v>369</v>
      </c>
      <c r="G85" s="16">
        <v>2009</v>
      </c>
      <c r="H85" s="16">
        <v>2625</v>
      </c>
      <c r="I85" s="16">
        <v>927</v>
      </c>
      <c r="J85" s="16">
        <f t="shared" si="6"/>
        <v>5930</v>
      </c>
      <c r="K85" s="16">
        <f t="shared" si="7"/>
        <v>84171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3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21</v>
      </c>
      <c r="AK85" s="16">
        <v>0</v>
      </c>
      <c r="AL85" s="16">
        <v>0</v>
      </c>
      <c r="AM85" s="16">
        <v>39</v>
      </c>
      <c r="AN85" s="16">
        <v>475</v>
      </c>
      <c r="AO85" s="16">
        <v>74</v>
      </c>
      <c r="AP85" s="16">
        <v>47</v>
      </c>
      <c r="AQ85" s="16">
        <v>149</v>
      </c>
      <c r="AR85" s="16">
        <v>777</v>
      </c>
      <c r="AS85" s="16">
        <v>738</v>
      </c>
      <c r="AT85" s="16">
        <v>30513</v>
      </c>
      <c r="AU85" s="16">
        <v>162</v>
      </c>
      <c r="AV85" s="16">
        <v>183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0</v>
      </c>
      <c r="CB85" s="16">
        <f t="shared" si="4"/>
        <v>33181</v>
      </c>
      <c r="CC85" s="16">
        <v>50990</v>
      </c>
    </row>
    <row r="86" spans="1:81" x14ac:dyDescent="0.2">
      <c r="A86" s="18" t="s">
        <v>204</v>
      </c>
      <c r="B86" s="15" t="s">
        <v>33</v>
      </c>
      <c r="C86" s="16">
        <f t="shared" si="5"/>
        <v>92404</v>
      </c>
      <c r="D86" s="16">
        <v>37047</v>
      </c>
      <c r="E86" s="16">
        <v>945</v>
      </c>
      <c r="F86" s="16">
        <v>335</v>
      </c>
      <c r="G86" s="16">
        <v>838</v>
      </c>
      <c r="H86" s="16">
        <v>7198</v>
      </c>
      <c r="I86" s="16">
        <v>1142</v>
      </c>
      <c r="J86" s="16">
        <f t="shared" si="6"/>
        <v>9513</v>
      </c>
      <c r="K86" s="16">
        <f t="shared" si="7"/>
        <v>44899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72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205</v>
      </c>
      <c r="AK86" s="16">
        <v>8</v>
      </c>
      <c r="AL86" s="16">
        <v>0</v>
      </c>
      <c r="AM86" s="16">
        <v>18</v>
      </c>
      <c r="AN86" s="16">
        <v>264</v>
      </c>
      <c r="AO86" s="16">
        <v>0</v>
      </c>
      <c r="AP86" s="16">
        <v>131</v>
      </c>
      <c r="AQ86" s="16">
        <v>145</v>
      </c>
      <c r="AR86" s="16">
        <v>0</v>
      </c>
      <c r="AS86" s="16">
        <v>233</v>
      </c>
      <c r="AT86" s="16">
        <v>32</v>
      </c>
      <c r="AU86" s="16">
        <v>40124</v>
      </c>
      <c r="AV86" s="16">
        <v>10</v>
      </c>
      <c r="AW86" s="16">
        <v>0</v>
      </c>
      <c r="AX86" s="16">
        <v>0</v>
      </c>
      <c r="AY86" s="16">
        <v>0</v>
      </c>
      <c r="AZ86" s="16">
        <v>0</v>
      </c>
      <c r="BA86" s="16">
        <v>1263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f t="shared" si="4"/>
        <v>42505</v>
      </c>
      <c r="CC86" s="16">
        <v>2394</v>
      </c>
    </row>
    <row r="87" spans="1:81" x14ac:dyDescent="0.2">
      <c r="A87" s="18" t="s">
        <v>278</v>
      </c>
      <c r="B87" s="15" t="s">
        <v>52</v>
      </c>
      <c r="C87" s="16">
        <f t="shared" si="5"/>
        <v>124089</v>
      </c>
      <c r="D87" s="16">
        <v>47033</v>
      </c>
      <c r="E87" s="16">
        <v>1164</v>
      </c>
      <c r="F87" s="16">
        <v>2168</v>
      </c>
      <c r="G87" s="16">
        <v>1559</v>
      </c>
      <c r="H87" s="16">
        <v>12876</v>
      </c>
      <c r="I87" s="16">
        <v>1582</v>
      </c>
      <c r="J87" s="16">
        <f t="shared" si="6"/>
        <v>18185</v>
      </c>
      <c r="K87" s="16">
        <f t="shared" si="7"/>
        <v>57707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7</v>
      </c>
      <c r="T87" s="16">
        <v>0</v>
      </c>
      <c r="U87" s="16">
        <v>5</v>
      </c>
      <c r="V87" s="16">
        <v>0</v>
      </c>
      <c r="W87" s="16">
        <v>0</v>
      </c>
      <c r="X87" s="16">
        <v>235</v>
      </c>
      <c r="Y87" s="16">
        <v>122</v>
      </c>
      <c r="Z87" s="16">
        <v>16</v>
      </c>
      <c r="AA87" s="16">
        <v>25</v>
      </c>
      <c r="AB87" s="16">
        <v>20</v>
      </c>
      <c r="AC87" s="16">
        <v>222</v>
      </c>
      <c r="AD87" s="16">
        <v>0</v>
      </c>
      <c r="AE87" s="16">
        <v>0</v>
      </c>
      <c r="AF87" s="16">
        <v>76</v>
      </c>
      <c r="AG87" s="16">
        <v>64</v>
      </c>
      <c r="AH87" s="16">
        <v>528</v>
      </c>
      <c r="AI87" s="16">
        <v>2641</v>
      </c>
      <c r="AJ87" s="16">
        <v>815</v>
      </c>
      <c r="AK87" s="16">
        <v>111</v>
      </c>
      <c r="AL87" s="16">
        <v>7</v>
      </c>
      <c r="AM87" s="16">
        <v>239</v>
      </c>
      <c r="AN87" s="16">
        <v>248</v>
      </c>
      <c r="AO87" s="16">
        <v>291</v>
      </c>
      <c r="AP87" s="16">
        <v>0</v>
      </c>
      <c r="AQ87" s="16">
        <v>102</v>
      </c>
      <c r="AR87" s="16">
        <v>0</v>
      </c>
      <c r="AS87" s="16">
        <v>0</v>
      </c>
      <c r="AT87" s="16">
        <v>8</v>
      </c>
      <c r="AU87" s="16">
        <v>36268</v>
      </c>
      <c r="AV87" s="16">
        <v>17</v>
      </c>
      <c r="AW87" s="16">
        <v>0</v>
      </c>
      <c r="AX87" s="16">
        <v>0</v>
      </c>
      <c r="AY87" s="16">
        <v>0</v>
      </c>
      <c r="AZ87" s="16">
        <v>28</v>
      </c>
      <c r="BA87" s="16">
        <v>338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0</v>
      </c>
      <c r="BV87" s="16">
        <v>0</v>
      </c>
      <c r="BW87" s="16">
        <v>0</v>
      </c>
      <c r="BX87" s="16">
        <v>0</v>
      </c>
      <c r="BY87" s="16">
        <v>0</v>
      </c>
      <c r="BZ87" s="16">
        <v>0</v>
      </c>
      <c r="CA87" s="16">
        <v>0</v>
      </c>
      <c r="CB87" s="16">
        <f t="shared" si="4"/>
        <v>42433</v>
      </c>
      <c r="CC87" s="16">
        <v>15274</v>
      </c>
    </row>
    <row r="88" spans="1:81" x14ac:dyDescent="0.2">
      <c r="A88" s="18" t="s">
        <v>279</v>
      </c>
      <c r="B88" s="15" t="s">
        <v>280</v>
      </c>
      <c r="C88" s="16">
        <f t="shared" si="5"/>
        <v>109352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4878</v>
      </c>
      <c r="J88" s="16">
        <f t="shared" si="6"/>
        <v>4878</v>
      </c>
      <c r="K88" s="16">
        <f t="shared" si="7"/>
        <v>104474</v>
      </c>
      <c r="L88" s="16">
        <v>0</v>
      </c>
      <c r="M88" s="16">
        <v>0</v>
      </c>
      <c r="N88" s="16">
        <v>0</v>
      </c>
      <c r="O88" s="16">
        <v>10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122</v>
      </c>
      <c r="AC88" s="16">
        <v>0</v>
      </c>
      <c r="AD88" s="16">
        <v>0</v>
      </c>
      <c r="AE88" s="16">
        <v>34</v>
      </c>
      <c r="AF88" s="16">
        <v>0</v>
      </c>
      <c r="AG88" s="16">
        <v>9</v>
      </c>
      <c r="AH88" s="16">
        <v>0</v>
      </c>
      <c r="AI88" s="16">
        <v>0</v>
      </c>
      <c r="AJ88" s="16">
        <v>6</v>
      </c>
      <c r="AK88" s="16">
        <v>17</v>
      </c>
      <c r="AL88" s="16">
        <v>0</v>
      </c>
      <c r="AM88" s="16">
        <v>0</v>
      </c>
      <c r="AN88" s="16">
        <v>252</v>
      </c>
      <c r="AO88" s="16">
        <v>77</v>
      </c>
      <c r="AP88" s="16">
        <v>203</v>
      </c>
      <c r="AQ88" s="16">
        <v>1143</v>
      </c>
      <c r="AR88" s="16">
        <v>6</v>
      </c>
      <c r="AS88" s="16">
        <v>7</v>
      </c>
      <c r="AT88" s="16">
        <v>459</v>
      </c>
      <c r="AU88" s="16">
        <v>470</v>
      </c>
      <c r="AV88" s="16">
        <v>78576</v>
      </c>
      <c r="AW88" s="16">
        <v>0</v>
      </c>
      <c r="AX88" s="16">
        <v>0</v>
      </c>
      <c r="AY88" s="16">
        <v>0</v>
      </c>
      <c r="AZ88" s="16">
        <v>0</v>
      </c>
      <c r="BA88" s="16">
        <v>6297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2649</v>
      </c>
      <c r="BR88" s="16">
        <v>0</v>
      </c>
      <c r="BS88" s="16">
        <v>0</v>
      </c>
      <c r="BT88" s="16">
        <v>2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>
        <f t="shared" si="4"/>
        <v>90339</v>
      </c>
      <c r="CC88" s="16">
        <v>14135</v>
      </c>
    </row>
    <row r="89" spans="1:81" x14ac:dyDescent="0.2">
      <c r="A89" s="18" t="s">
        <v>281</v>
      </c>
      <c r="B89" s="15" t="s">
        <v>205</v>
      </c>
      <c r="C89" s="16">
        <f t="shared" si="5"/>
        <v>414592</v>
      </c>
      <c r="D89" s="16">
        <v>1802</v>
      </c>
      <c r="E89" s="16">
        <v>0</v>
      </c>
      <c r="F89" s="16">
        <v>0</v>
      </c>
      <c r="G89" s="16">
        <v>0</v>
      </c>
      <c r="H89" s="16">
        <v>55526</v>
      </c>
      <c r="I89" s="16">
        <v>10391</v>
      </c>
      <c r="J89" s="16">
        <f t="shared" si="6"/>
        <v>65917</v>
      </c>
      <c r="K89" s="16">
        <f t="shared" si="7"/>
        <v>346873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340280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6">
        <v>543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f t="shared" si="4"/>
        <v>340823</v>
      </c>
      <c r="CC89" s="16">
        <v>6050</v>
      </c>
    </row>
    <row r="90" spans="1:81" x14ac:dyDescent="0.2">
      <c r="A90" s="18" t="s">
        <v>282</v>
      </c>
      <c r="B90" s="15" t="s">
        <v>283</v>
      </c>
      <c r="C90" s="16">
        <f t="shared" si="5"/>
        <v>102467</v>
      </c>
      <c r="D90" s="16">
        <v>3224</v>
      </c>
      <c r="E90" s="16">
        <v>0</v>
      </c>
      <c r="F90" s="16">
        <v>0</v>
      </c>
      <c r="G90" s="16">
        <v>0</v>
      </c>
      <c r="H90" s="16">
        <v>288</v>
      </c>
      <c r="I90" s="16">
        <v>3850</v>
      </c>
      <c r="J90" s="16">
        <f t="shared" si="6"/>
        <v>4138</v>
      </c>
      <c r="K90" s="16">
        <f t="shared" si="7"/>
        <v>95105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87870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v>0</v>
      </c>
      <c r="BT90" s="16">
        <v>7235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f t="shared" si="4"/>
        <v>95105</v>
      </c>
      <c r="CC90" s="16">
        <v>0</v>
      </c>
    </row>
    <row r="91" spans="1:81" x14ac:dyDescent="0.2">
      <c r="A91" s="18" t="s">
        <v>207</v>
      </c>
      <c r="B91" s="15" t="s">
        <v>206</v>
      </c>
      <c r="C91" s="16">
        <f t="shared" si="5"/>
        <v>347329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17181</v>
      </c>
      <c r="J91" s="16">
        <f t="shared" si="6"/>
        <v>17181</v>
      </c>
      <c r="K91" s="16">
        <f t="shared" si="7"/>
        <v>330148</v>
      </c>
      <c r="L91" s="16">
        <v>552</v>
      </c>
      <c r="M91" s="16">
        <v>1001</v>
      </c>
      <c r="N91" s="16">
        <v>71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327800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f t="shared" si="4"/>
        <v>329424</v>
      </c>
      <c r="CC91" s="16">
        <v>724</v>
      </c>
    </row>
    <row r="92" spans="1:81" x14ac:dyDescent="0.2">
      <c r="A92" s="18" t="s">
        <v>208</v>
      </c>
      <c r="B92" s="15" t="s">
        <v>63</v>
      </c>
      <c r="C92" s="16">
        <f t="shared" si="5"/>
        <v>124353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6531</v>
      </c>
      <c r="J92" s="16">
        <f t="shared" si="6"/>
        <v>6531</v>
      </c>
      <c r="K92" s="16">
        <f t="shared" si="7"/>
        <v>117822</v>
      </c>
      <c r="L92" s="16">
        <v>3</v>
      </c>
      <c r="M92" s="16">
        <v>6</v>
      </c>
      <c r="N92" s="16">
        <v>0</v>
      </c>
      <c r="O92" s="16">
        <v>0</v>
      </c>
      <c r="P92" s="16">
        <v>22040</v>
      </c>
      <c r="Q92" s="16">
        <v>359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95414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f t="shared" si="4"/>
        <v>117822</v>
      </c>
      <c r="CC92" s="16">
        <v>0</v>
      </c>
    </row>
    <row r="93" spans="1:81" x14ac:dyDescent="0.2">
      <c r="A93" s="18" t="s">
        <v>284</v>
      </c>
      <c r="B93" s="15" t="s">
        <v>64</v>
      </c>
      <c r="C93" s="16">
        <f t="shared" si="5"/>
        <v>158151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5344</v>
      </c>
      <c r="J93" s="16">
        <f t="shared" si="6"/>
        <v>5344</v>
      </c>
      <c r="K93" s="16">
        <f t="shared" si="7"/>
        <v>152807</v>
      </c>
      <c r="L93" s="16">
        <v>1894</v>
      </c>
      <c r="M93" s="16">
        <v>3448</v>
      </c>
      <c r="N93" s="16">
        <v>254</v>
      </c>
      <c r="O93" s="16">
        <v>0</v>
      </c>
      <c r="P93" s="16">
        <v>0</v>
      </c>
      <c r="Q93" s="16">
        <v>642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144695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1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f t="shared" si="4"/>
        <v>150934</v>
      </c>
      <c r="CC93" s="16">
        <v>1873</v>
      </c>
    </row>
    <row r="94" spans="1:81" x14ac:dyDescent="0.2">
      <c r="A94" s="18" t="s">
        <v>285</v>
      </c>
      <c r="B94" s="15" t="s">
        <v>209</v>
      </c>
      <c r="C94" s="16">
        <f t="shared" si="5"/>
        <v>89823</v>
      </c>
      <c r="D94" s="16">
        <v>-99434</v>
      </c>
      <c r="E94" s="16">
        <v>0</v>
      </c>
      <c r="F94" s="16">
        <v>0</v>
      </c>
      <c r="G94" s="16">
        <v>0</v>
      </c>
      <c r="H94" s="16">
        <v>0</v>
      </c>
      <c r="I94" s="16">
        <v>1956</v>
      </c>
      <c r="J94" s="16">
        <f t="shared" si="6"/>
        <v>1956</v>
      </c>
      <c r="K94" s="16">
        <f t="shared" si="7"/>
        <v>187301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1839</v>
      </c>
      <c r="AS94" s="16">
        <v>283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184903</v>
      </c>
      <c r="BA94" s="16">
        <v>68</v>
      </c>
      <c r="BB94" s="16">
        <v>0</v>
      </c>
      <c r="BC94" s="16">
        <v>0</v>
      </c>
      <c r="BD94" s="16">
        <v>0</v>
      </c>
      <c r="BE94" s="16">
        <v>57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151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f t="shared" si="4"/>
        <v>187301</v>
      </c>
      <c r="CC94" s="16">
        <v>0</v>
      </c>
    </row>
    <row r="95" spans="1:81" x14ac:dyDescent="0.2">
      <c r="A95" s="18" t="s">
        <v>286</v>
      </c>
      <c r="B95" s="15" t="s">
        <v>287</v>
      </c>
      <c r="C95" s="16">
        <f t="shared" si="5"/>
        <v>52033</v>
      </c>
      <c r="D95" s="16">
        <v>-1051826</v>
      </c>
      <c r="E95" s="16">
        <v>0</v>
      </c>
      <c r="F95" s="16">
        <v>0</v>
      </c>
      <c r="G95" s="16">
        <v>0</v>
      </c>
      <c r="H95" s="16">
        <v>0</v>
      </c>
      <c r="I95" s="16">
        <v>823</v>
      </c>
      <c r="J95" s="16">
        <f t="shared" si="6"/>
        <v>823</v>
      </c>
      <c r="K95" s="16">
        <f t="shared" si="7"/>
        <v>1103036</v>
      </c>
      <c r="L95" s="16">
        <v>0</v>
      </c>
      <c r="M95" s="16">
        <v>0</v>
      </c>
      <c r="N95" s="16">
        <v>0</v>
      </c>
      <c r="O95" s="16">
        <v>28</v>
      </c>
      <c r="P95" s="16">
        <v>0</v>
      </c>
      <c r="Q95" s="16">
        <v>0</v>
      </c>
      <c r="R95" s="16">
        <v>0</v>
      </c>
      <c r="S95" s="16">
        <v>1579</v>
      </c>
      <c r="T95" s="16">
        <v>22</v>
      </c>
      <c r="U95" s="16">
        <v>6074</v>
      </c>
      <c r="V95" s="16">
        <v>1313</v>
      </c>
      <c r="W95" s="16">
        <v>123</v>
      </c>
      <c r="X95" s="16">
        <v>273</v>
      </c>
      <c r="Y95" s="16">
        <v>265</v>
      </c>
      <c r="Z95" s="16">
        <v>47</v>
      </c>
      <c r="AA95" s="16">
        <v>34</v>
      </c>
      <c r="AB95" s="16">
        <v>121</v>
      </c>
      <c r="AC95" s="16">
        <v>61</v>
      </c>
      <c r="AD95" s="16">
        <v>22</v>
      </c>
      <c r="AE95" s="16">
        <v>125</v>
      </c>
      <c r="AF95" s="16">
        <v>834</v>
      </c>
      <c r="AG95" s="16">
        <v>1019</v>
      </c>
      <c r="AH95" s="16">
        <v>164</v>
      </c>
      <c r="AI95" s="16">
        <v>774</v>
      </c>
      <c r="AJ95" s="16">
        <v>539</v>
      </c>
      <c r="AK95" s="16">
        <v>559</v>
      </c>
      <c r="AL95" s="16">
        <v>99</v>
      </c>
      <c r="AM95" s="16">
        <v>434</v>
      </c>
      <c r="AN95" s="16">
        <v>412</v>
      </c>
      <c r="AO95" s="16">
        <v>307</v>
      </c>
      <c r="AP95" s="16">
        <v>747</v>
      </c>
      <c r="AQ95" s="16">
        <v>893</v>
      </c>
      <c r="AR95" s="16">
        <v>0</v>
      </c>
      <c r="AS95" s="16">
        <v>0</v>
      </c>
      <c r="AT95" s="16">
        <v>89</v>
      </c>
      <c r="AU95" s="16">
        <v>529</v>
      </c>
      <c r="AV95" s="16">
        <v>454</v>
      </c>
      <c r="AW95" s="16">
        <v>0</v>
      </c>
      <c r="AX95" s="16">
        <v>0</v>
      </c>
      <c r="AY95" s="16">
        <v>0</v>
      </c>
      <c r="AZ95" s="16">
        <v>247</v>
      </c>
      <c r="BA95" s="16">
        <v>1076770</v>
      </c>
      <c r="BB95" s="16">
        <v>318</v>
      </c>
      <c r="BC95" s="16">
        <v>0</v>
      </c>
      <c r="BD95" s="16">
        <v>48</v>
      </c>
      <c r="BE95" s="16">
        <v>41</v>
      </c>
      <c r="BF95" s="16">
        <v>68</v>
      </c>
      <c r="BG95" s="16">
        <v>234</v>
      </c>
      <c r="BH95" s="16">
        <v>124</v>
      </c>
      <c r="BI95" s="16">
        <v>121</v>
      </c>
      <c r="BJ95" s="16">
        <v>1288</v>
      </c>
      <c r="BK95" s="16">
        <v>1604</v>
      </c>
      <c r="BL95" s="16">
        <v>0</v>
      </c>
      <c r="BM95" s="16">
        <v>0</v>
      </c>
      <c r="BN95" s="16">
        <v>32</v>
      </c>
      <c r="BO95" s="16">
        <v>111</v>
      </c>
      <c r="BP95" s="16">
        <v>43</v>
      </c>
      <c r="BQ95" s="16">
        <v>23</v>
      </c>
      <c r="BR95" s="16">
        <v>104</v>
      </c>
      <c r="BS95" s="16">
        <v>164</v>
      </c>
      <c r="BT95" s="16">
        <v>325</v>
      </c>
      <c r="BU95" s="16">
        <v>7</v>
      </c>
      <c r="BV95" s="16">
        <v>212</v>
      </c>
      <c r="BW95" s="16">
        <v>0</v>
      </c>
      <c r="BX95" s="16">
        <v>0</v>
      </c>
      <c r="BY95" s="16">
        <v>113</v>
      </c>
      <c r="BZ95" s="16">
        <v>672</v>
      </c>
      <c r="CA95" s="16">
        <v>0</v>
      </c>
      <c r="CB95" s="16">
        <f t="shared" si="4"/>
        <v>1100609</v>
      </c>
      <c r="CC95" s="16">
        <v>2427</v>
      </c>
    </row>
    <row r="96" spans="1:81" x14ac:dyDescent="0.2">
      <c r="A96" s="18" t="s">
        <v>211</v>
      </c>
      <c r="B96" s="15" t="s">
        <v>210</v>
      </c>
      <c r="C96" s="16">
        <f t="shared" si="5"/>
        <v>214106</v>
      </c>
      <c r="D96" s="16">
        <v>0</v>
      </c>
      <c r="E96" s="16">
        <v>-94820</v>
      </c>
      <c r="F96" s="16">
        <v>0</v>
      </c>
      <c r="G96" s="16">
        <v>0</v>
      </c>
      <c r="H96" s="16">
        <v>2835</v>
      </c>
      <c r="I96" s="16">
        <v>6536</v>
      </c>
      <c r="J96" s="16">
        <f t="shared" si="6"/>
        <v>9371</v>
      </c>
      <c r="K96" s="16">
        <f t="shared" si="7"/>
        <v>299555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339</v>
      </c>
      <c r="AY96" s="16">
        <v>0</v>
      </c>
      <c r="AZ96" s="16">
        <v>0</v>
      </c>
      <c r="BA96" s="16">
        <v>1133</v>
      </c>
      <c r="BB96" s="16">
        <v>297980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6">
        <v>3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f t="shared" si="4"/>
        <v>299455</v>
      </c>
      <c r="CC96" s="16">
        <v>100</v>
      </c>
    </row>
    <row r="97" spans="1:81" x14ac:dyDescent="0.2">
      <c r="A97" s="18" t="s">
        <v>288</v>
      </c>
      <c r="B97" s="15" t="s">
        <v>212</v>
      </c>
      <c r="C97" s="16">
        <f t="shared" si="5"/>
        <v>125645</v>
      </c>
      <c r="D97" s="16">
        <v>0</v>
      </c>
      <c r="E97" s="16">
        <v>0</v>
      </c>
      <c r="F97" s="16">
        <v>0</v>
      </c>
      <c r="G97" s="16">
        <v>0</v>
      </c>
      <c r="H97" s="16">
        <v>10196</v>
      </c>
      <c r="I97" s="16">
        <v>325</v>
      </c>
      <c r="J97" s="16">
        <f t="shared" si="6"/>
        <v>10521</v>
      </c>
      <c r="K97" s="16">
        <f t="shared" si="7"/>
        <v>115124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108944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2712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f t="shared" si="4"/>
        <v>111656</v>
      </c>
      <c r="CC97" s="16">
        <v>3468</v>
      </c>
    </row>
    <row r="98" spans="1:81" x14ac:dyDescent="0.2">
      <c r="A98" s="18" t="s">
        <v>289</v>
      </c>
      <c r="B98" s="15" t="s">
        <v>213</v>
      </c>
      <c r="C98" s="16">
        <f t="shared" si="5"/>
        <v>35761</v>
      </c>
      <c r="D98" s="16">
        <v>0</v>
      </c>
      <c r="E98" s="16">
        <v>-2600</v>
      </c>
      <c r="F98" s="16">
        <v>0</v>
      </c>
      <c r="G98" s="16">
        <v>0</v>
      </c>
      <c r="H98" s="16">
        <v>288</v>
      </c>
      <c r="I98" s="16">
        <v>3693</v>
      </c>
      <c r="J98" s="16">
        <f t="shared" si="6"/>
        <v>3981</v>
      </c>
      <c r="K98" s="16">
        <f t="shared" si="7"/>
        <v>34380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1640</v>
      </c>
      <c r="BC98" s="16">
        <v>23409</v>
      </c>
      <c r="BD98" s="16">
        <v>0</v>
      </c>
      <c r="BE98" s="16">
        <v>2595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46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v>0</v>
      </c>
      <c r="CA98" s="16">
        <v>0</v>
      </c>
      <c r="CB98" s="16">
        <f t="shared" si="4"/>
        <v>27690</v>
      </c>
      <c r="CC98" s="16">
        <v>6690</v>
      </c>
    </row>
    <row r="99" spans="1:81" x14ac:dyDescent="0.2">
      <c r="A99" s="18" t="s">
        <v>290</v>
      </c>
      <c r="B99" s="15" t="s">
        <v>214</v>
      </c>
      <c r="C99" s="16">
        <f t="shared" si="5"/>
        <v>59090</v>
      </c>
      <c r="D99" s="16">
        <v>0</v>
      </c>
      <c r="E99" s="16">
        <v>0</v>
      </c>
      <c r="F99" s="16">
        <v>0</v>
      </c>
      <c r="G99" s="16">
        <v>0</v>
      </c>
      <c r="H99" s="16">
        <v>415</v>
      </c>
      <c r="I99" s="16">
        <v>1707</v>
      </c>
      <c r="J99" s="16">
        <f t="shared" si="6"/>
        <v>2122</v>
      </c>
      <c r="K99" s="16">
        <f t="shared" si="7"/>
        <v>56968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48160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2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f t="shared" si="4"/>
        <v>48162</v>
      </c>
      <c r="CC99" s="16">
        <v>8806</v>
      </c>
    </row>
    <row r="100" spans="1:81" x14ac:dyDescent="0.2">
      <c r="A100" s="18" t="s">
        <v>215</v>
      </c>
      <c r="B100" s="15" t="s">
        <v>291</v>
      </c>
      <c r="C100" s="16">
        <f t="shared" si="5"/>
        <v>137931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6934</v>
      </c>
      <c r="J100" s="16">
        <f t="shared" si="6"/>
        <v>6934</v>
      </c>
      <c r="K100" s="16">
        <f t="shared" si="7"/>
        <v>130997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691</v>
      </c>
      <c r="BA100" s="16">
        <v>1666</v>
      </c>
      <c r="BB100" s="16">
        <v>2069</v>
      </c>
      <c r="BC100" s="16">
        <v>0</v>
      </c>
      <c r="BD100" s="16">
        <v>0</v>
      </c>
      <c r="BE100" s="16">
        <v>118928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v>0</v>
      </c>
      <c r="BT100" s="16">
        <v>4699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0</v>
      </c>
      <c r="CB100" s="16">
        <f t="shared" si="4"/>
        <v>128053</v>
      </c>
      <c r="CC100" s="16">
        <v>2944</v>
      </c>
    </row>
    <row r="101" spans="1:81" x14ac:dyDescent="0.2">
      <c r="A101" s="18" t="s">
        <v>292</v>
      </c>
      <c r="B101" s="15" t="s">
        <v>216</v>
      </c>
      <c r="C101" s="16">
        <f t="shared" si="5"/>
        <v>26982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1708</v>
      </c>
      <c r="J101" s="16">
        <f t="shared" si="6"/>
        <v>1708</v>
      </c>
      <c r="K101" s="16">
        <f t="shared" si="7"/>
        <v>25274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25267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f t="shared" si="4"/>
        <v>25267</v>
      </c>
      <c r="CC101" s="16">
        <v>7</v>
      </c>
    </row>
    <row r="102" spans="1:81" x14ac:dyDescent="0.2">
      <c r="A102" s="18" t="s">
        <v>293</v>
      </c>
      <c r="B102" s="15" t="s">
        <v>53</v>
      </c>
      <c r="C102" s="16">
        <f t="shared" si="5"/>
        <v>58745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4159</v>
      </c>
      <c r="J102" s="16">
        <f t="shared" si="6"/>
        <v>4159</v>
      </c>
      <c r="K102" s="16">
        <f t="shared" si="7"/>
        <v>54586</v>
      </c>
      <c r="L102" s="16">
        <v>29</v>
      </c>
      <c r="M102" s="16">
        <v>130</v>
      </c>
      <c r="N102" s="16">
        <v>14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31211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6">
        <v>862</v>
      </c>
      <c r="BU102" s="16">
        <v>31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f t="shared" si="4"/>
        <v>32277</v>
      </c>
      <c r="CC102" s="16">
        <v>22309</v>
      </c>
    </row>
    <row r="103" spans="1:81" x14ac:dyDescent="0.2">
      <c r="A103" s="18" t="s">
        <v>294</v>
      </c>
      <c r="B103" s="15" t="s">
        <v>54</v>
      </c>
      <c r="C103" s="16">
        <f t="shared" si="5"/>
        <v>351777</v>
      </c>
      <c r="D103" s="16">
        <v>0</v>
      </c>
      <c r="E103" s="16">
        <v>0</v>
      </c>
      <c r="F103" s="16">
        <v>0</v>
      </c>
      <c r="G103" s="16">
        <v>0</v>
      </c>
      <c r="H103" s="16">
        <v>28552</v>
      </c>
      <c r="I103" s="16">
        <v>4355</v>
      </c>
      <c r="J103" s="16">
        <f t="shared" si="6"/>
        <v>32907</v>
      </c>
      <c r="K103" s="16">
        <f t="shared" si="7"/>
        <v>318870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3325</v>
      </c>
      <c r="BB103" s="16">
        <v>0</v>
      </c>
      <c r="BC103" s="16">
        <v>0</v>
      </c>
      <c r="BD103" s="16">
        <v>0</v>
      </c>
      <c r="BE103" s="16">
        <v>78</v>
      </c>
      <c r="BF103" s="16">
        <v>0</v>
      </c>
      <c r="BG103" s="16">
        <v>298536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6">
        <v>650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0</v>
      </c>
      <c r="CB103" s="16">
        <f t="shared" si="4"/>
        <v>302589</v>
      </c>
      <c r="CC103" s="16">
        <v>16281</v>
      </c>
    </row>
    <row r="104" spans="1:81" x14ac:dyDescent="0.2">
      <c r="A104" s="18" t="s">
        <v>295</v>
      </c>
      <c r="B104" s="15" t="s">
        <v>217</v>
      </c>
      <c r="C104" s="16">
        <f t="shared" si="5"/>
        <v>33502</v>
      </c>
      <c r="D104" s="16">
        <v>12270</v>
      </c>
      <c r="E104" s="16">
        <v>71</v>
      </c>
      <c r="F104" s="16">
        <v>4</v>
      </c>
      <c r="G104" s="16">
        <v>0</v>
      </c>
      <c r="H104" s="16">
        <v>0</v>
      </c>
      <c r="I104" s="16">
        <v>703</v>
      </c>
      <c r="J104" s="16">
        <f t="shared" si="6"/>
        <v>707</v>
      </c>
      <c r="K104" s="16">
        <f t="shared" si="7"/>
        <v>20454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6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17281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6">
        <v>467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0</v>
      </c>
      <c r="CB104" s="16">
        <f t="shared" si="4"/>
        <v>17754</v>
      </c>
      <c r="CC104" s="16">
        <v>2700</v>
      </c>
    </row>
    <row r="105" spans="1:81" x14ac:dyDescent="0.2">
      <c r="A105" s="18" t="s">
        <v>296</v>
      </c>
      <c r="B105" s="15" t="s">
        <v>297</v>
      </c>
      <c r="C105" s="16">
        <f t="shared" si="5"/>
        <v>46311</v>
      </c>
      <c r="D105" s="16">
        <v>0</v>
      </c>
      <c r="E105" s="16">
        <v>0</v>
      </c>
      <c r="F105" s="16">
        <v>7</v>
      </c>
      <c r="G105" s="16">
        <v>0</v>
      </c>
      <c r="H105" s="16">
        <v>0</v>
      </c>
      <c r="I105" s="16">
        <v>1649</v>
      </c>
      <c r="J105" s="16">
        <f t="shared" si="6"/>
        <v>1656</v>
      </c>
      <c r="K105" s="16">
        <f t="shared" si="7"/>
        <v>44655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43940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28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f t="shared" si="4"/>
        <v>43968</v>
      </c>
      <c r="CC105" s="16">
        <v>687</v>
      </c>
    </row>
    <row r="106" spans="1:81" x14ac:dyDescent="0.2">
      <c r="A106" s="18" t="s">
        <v>298</v>
      </c>
      <c r="B106" s="15" t="s">
        <v>218</v>
      </c>
      <c r="C106" s="16">
        <f t="shared" si="5"/>
        <v>213874</v>
      </c>
      <c r="D106" s="16">
        <v>0</v>
      </c>
      <c r="E106" s="16">
        <v>0</v>
      </c>
      <c r="F106" s="16">
        <v>0</v>
      </c>
      <c r="G106" s="16">
        <v>0</v>
      </c>
      <c r="H106" s="16">
        <v>37679</v>
      </c>
      <c r="I106" s="16">
        <v>6484</v>
      </c>
      <c r="J106" s="16">
        <f t="shared" si="6"/>
        <v>44163</v>
      </c>
      <c r="K106" s="16">
        <f t="shared" si="7"/>
        <v>169711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55</v>
      </c>
      <c r="BF106" s="16">
        <v>0</v>
      </c>
      <c r="BG106" s="16">
        <v>0</v>
      </c>
      <c r="BH106" s="16">
        <v>0</v>
      </c>
      <c r="BI106" s="16">
        <v>0</v>
      </c>
      <c r="BJ106" s="16">
        <v>166883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16">
        <v>0</v>
      </c>
      <c r="BR106" s="16">
        <v>0</v>
      </c>
      <c r="BS106" s="16">
        <v>0</v>
      </c>
      <c r="BT106" s="16">
        <v>2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f t="shared" si="4"/>
        <v>166940</v>
      </c>
      <c r="CC106" s="16">
        <v>2771</v>
      </c>
    </row>
    <row r="107" spans="1:81" x14ac:dyDescent="0.2">
      <c r="A107" s="18" t="s">
        <v>299</v>
      </c>
      <c r="B107" s="15" t="s">
        <v>300</v>
      </c>
      <c r="C107" s="16">
        <f t="shared" si="5"/>
        <v>222204</v>
      </c>
      <c r="D107" s="16">
        <v>264</v>
      </c>
      <c r="E107" s="16">
        <v>0</v>
      </c>
      <c r="F107" s="16">
        <v>0</v>
      </c>
      <c r="G107" s="16">
        <v>0</v>
      </c>
      <c r="H107" s="16">
        <v>0</v>
      </c>
      <c r="I107" s="16">
        <v>9110</v>
      </c>
      <c r="J107" s="16">
        <f t="shared" si="6"/>
        <v>9110</v>
      </c>
      <c r="K107" s="16">
        <f t="shared" si="7"/>
        <v>212830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999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187830</v>
      </c>
      <c r="BL107" s="16">
        <v>1224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1978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129</v>
      </c>
      <c r="CA107" s="16">
        <v>0</v>
      </c>
      <c r="CB107" s="16">
        <f t="shared" si="4"/>
        <v>192160</v>
      </c>
      <c r="CC107" s="16">
        <v>20670</v>
      </c>
    </row>
    <row r="108" spans="1:81" x14ac:dyDescent="0.2">
      <c r="A108" s="18" t="s">
        <v>301</v>
      </c>
      <c r="B108" s="15" t="s">
        <v>302</v>
      </c>
      <c r="C108" s="16">
        <f t="shared" si="5"/>
        <v>806448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87899</v>
      </c>
      <c r="J108" s="16">
        <f t="shared" si="6"/>
        <v>87899</v>
      </c>
      <c r="K108" s="16">
        <f t="shared" si="7"/>
        <v>718549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682347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271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v>0</v>
      </c>
      <c r="CA108" s="16">
        <v>0</v>
      </c>
      <c r="CB108" s="16">
        <f t="shared" si="4"/>
        <v>682618</v>
      </c>
      <c r="CC108" s="16">
        <v>35931</v>
      </c>
    </row>
    <row r="109" spans="1:81" x14ac:dyDescent="0.2">
      <c r="A109" s="18" t="s">
        <v>219</v>
      </c>
      <c r="B109" s="15" t="s">
        <v>303</v>
      </c>
      <c r="C109" s="16">
        <f t="shared" si="5"/>
        <v>267347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1260</v>
      </c>
      <c r="J109" s="16">
        <f t="shared" si="6"/>
        <v>1260</v>
      </c>
      <c r="K109" s="16">
        <f t="shared" si="7"/>
        <v>266087</v>
      </c>
      <c r="L109" s="16">
        <v>24</v>
      </c>
      <c r="M109" s="16">
        <v>14</v>
      </c>
      <c r="N109" s="16">
        <v>4</v>
      </c>
      <c r="O109" s="16">
        <v>60</v>
      </c>
      <c r="P109" s="16">
        <v>566</v>
      </c>
      <c r="Q109" s="16">
        <v>179</v>
      </c>
      <c r="R109" s="16">
        <v>0</v>
      </c>
      <c r="S109" s="16">
        <v>51</v>
      </c>
      <c r="T109" s="16">
        <v>130</v>
      </c>
      <c r="U109" s="16">
        <v>975</v>
      </c>
      <c r="V109" s="16">
        <v>280</v>
      </c>
      <c r="W109" s="16">
        <v>7</v>
      </c>
      <c r="X109" s="16">
        <v>453</v>
      </c>
      <c r="Y109" s="16">
        <v>73</v>
      </c>
      <c r="Z109" s="16">
        <v>24</v>
      </c>
      <c r="AA109" s="16">
        <v>1011</v>
      </c>
      <c r="AB109" s="16">
        <v>2104</v>
      </c>
      <c r="AC109" s="16">
        <v>1338</v>
      </c>
      <c r="AD109" s="16">
        <v>303</v>
      </c>
      <c r="AE109" s="16">
        <v>87</v>
      </c>
      <c r="AF109" s="16">
        <v>3241</v>
      </c>
      <c r="AG109" s="16">
        <v>1492</v>
      </c>
      <c r="AH109" s="16">
        <v>57</v>
      </c>
      <c r="AI109" s="16">
        <v>379</v>
      </c>
      <c r="AJ109" s="16">
        <v>2462</v>
      </c>
      <c r="AK109" s="16">
        <v>1439</v>
      </c>
      <c r="AL109" s="16">
        <v>2816</v>
      </c>
      <c r="AM109" s="16">
        <v>3213</v>
      </c>
      <c r="AN109" s="16">
        <v>1385</v>
      </c>
      <c r="AO109" s="16">
        <v>108</v>
      </c>
      <c r="AP109" s="16">
        <v>1302</v>
      </c>
      <c r="AQ109" s="16">
        <v>122</v>
      </c>
      <c r="AR109" s="16">
        <v>192</v>
      </c>
      <c r="AS109" s="16">
        <v>989</v>
      </c>
      <c r="AT109" s="16">
        <v>54</v>
      </c>
      <c r="AU109" s="16">
        <v>344</v>
      </c>
      <c r="AV109" s="16">
        <v>195</v>
      </c>
      <c r="AW109" s="16">
        <v>4736</v>
      </c>
      <c r="AX109" s="16">
        <v>553</v>
      </c>
      <c r="AY109" s="16">
        <v>3588</v>
      </c>
      <c r="AZ109" s="16">
        <v>7</v>
      </c>
      <c r="BA109" s="16">
        <v>2268</v>
      </c>
      <c r="BB109" s="16">
        <v>2188</v>
      </c>
      <c r="BC109" s="16">
        <v>702</v>
      </c>
      <c r="BD109" s="16">
        <v>527</v>
      </c>
      <c r="BE109" s="16">
        <v>1047</v>
      </c>
      <c r="BF109" s="16">
        <v>343</v>
      </c>
      <c r="BG109" s="16">
        <v>1077</v>
      </c>
      <c r="BH109" s="16">
        <v>130</v>
      </c>
      <c r="BI109" s="16">
        <v>64</v>
      </c>
      <c r="BJ109" s="16">
        <v>98</v>
      </c>
      <c r="BK109" s="16">
        <v>597</v>
      </c>
      <c r="BL109" s="16">
        <v>10641</v>
      </c>
      <c r="BM109" s="16">
        <v>193485</v>
      </c>
      <c r="BN109" s="16">
        <v>263</v>
      </c>
      <c r="BO109" s="16">
        <v>819</v>
      </c>
      <c r="BP109" s="16">
        <v>161</v>
      </c>
      <c r="BQ109" s="16">
        <v>2081</v>
      </c>
      <c r="BR109" s="16">
        <v>1391</v>
      </c>
      <c r="BS109" s="16">
        <v>60</v>
      </c>
      <c r="BT109" s="16">
        <v>2279</v>
      </c>
      <c r="BU109" s="16">
        <v>170</v>
      </c>
      <c r="BV109" s="16">
        <v>344</v>
      </c>
      <c r="BW109" s="16">
        <v>2</v>
      </c>
      <c r="BX109" s="16">
        <v>364</v>
      </c>
      <c r="BY109" s="16">
        <v>272</v>
      </c>
      <c r="BZ109" s="16">
        <v>2474</v>
      </c>
      <c r="CA109" s="16">
        <v>0</v>
      </c>
      <c r="CB109" s="16">
        <f t="shared" si="4"/>
        <v>260204</v>
      </c>
      <c r="CC109" s="16">
        <v>5883</v>
      </c>
    </row>
    <row r="110" spans="1:81" x14ac:dyDescent="0.2">
      <c r="A110" s="18" t="s">
        <v>304</v>
      </c>
      <c r="B110" s="15" t="s">
        <v>25</v>
      </c>
      <c r="C110" s="16">
        <f t="shared" si="5"/>
        <v>482425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f t="shared" si="6"/>
        <v>0</v>
      </c>
      <c r="K110" s="16">
        <f t="shared" si="7"/>
        <v>482425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482425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f t="shared" si="4"/>
        <v>482425</v>
      </c>
      <c r="CC110" s="16">
        <v>0</v>
      </c>
    </row>
    <row r="111" spans="1:81" x14ac:dyDescent="0.2">
      <c r="A111" s="14" t="s">
        <v>305</v>
      </c>
      <c r="B111" s="15" t="s">
        <v>220</v>
      </c>
      <c r="C111" s="16">
        <f t="shared" si="5"/>
        <v>276041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14189</v>
      </c>
      <c r="J111" s="16">
        <f t="shared" si="6"/>
        <v>14189</v>
      </c>
      <c r="K111" s="16">
        <f t="shared" si="7"/>
        <v>261852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1209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246535</v>
      </c>
      <c r="BO111" s="16">
        <v>0</v>
      </c>
      <c r="BP111" s="16">
        <v>0</v>
      </c>
      <c r="BQ111" s="16">
        <v>0</v>
      </c>
      <c r="BR111" s="16">
        <v>0</v>
      </c>
      <c r="BS111" s="16">
        <v>0</v>
      </c>
      <c r="BT111" s="16">
        <v>5338</v>
      </c>
      <c r="BU111" s="16">
        <v>108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0</v>
      </c>
      <c r="CB111" s="16">
        <f t="shared" si="4"/>
        <v>253190</v>
      </c>
      <c r="CC111" s="16">
        <v>8662</v>
      </c>
    </row>
    <row r="112" spans="1:81" x14ac:dyDescent="0.2">
      <c r="A112" s="14" t="s">
        <v>222</v>
      </c>
      <c r="B112" s="15" t="s">
        <v>221</v>
      </c>
      <c r="C112" s="16">
        <f t="shared" si="5"/>
        <v>49982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59</v>
      </c>
      <c r="J112" s="16">
        <f t="shared" si="6"/>
        <v>59</v>
      </c>
      <c r="K112" s="16">
        <f t="shared" si="7"/>
        <v>49923</v>
      </c>
      <c r="L112" s="16">
        <v>0</v>
      </c>
      <c r="M112" s="16">
        <v>0</v>
      </c>
      <c r="N112" s="16">
        <v>0</v>
      </c>
      <c r="O112" s="16">
        <v>8</v>
      </c>
      <c r="P112" s="16">
        <v>45</v>
      </c>
      <c r="Q112" s="16">
        <v>129</v>
      </c>
      <c r="R112" s="16">
        <v>8</v>
      </c>
      <c r="S112" s="16">
        <v>239</v>
      </c>
      <c r="T112" s="16">
        <v>66</v>
      </c>
      <c r="U112" s="16">
        <v>250</v>
      </c>
      <c r="V112" s="16">
        <v>8</v>
      </c>
      <c r="W112" s="16">
        <v>83</v>
      </c>
      <c r="X112" s="16">
        <v>43</v>
      </c>
      <c r="Y112" s="16">
        <v>92</v>
      </c>
      <c r="Z112" s="16">
        <v>411</v>
      </c>
      <c r="AA112" s="16">
        <v>47</v>
      </c>
      <c r="AB112" s="16">
        <v>196</v>
      </c>
      <c r="AC112" s="16">
        <v>11</v>
      </c>
      <c r="AD112" s="16">
        <v>0</v>
      </c>
      <c r="AE112" s="16">
        <v>0</v>
      </c>
      <c r="AF112" s="16">
        <v>720</v>
      </c>
      <c r="AG112" s="16">
        <v>1115</v>
      </c>
      <c r="AH112" s="16">
        <v>493</v>
      </c>
      <c r="AI112" s="16">
        <v>1338</v>
      </c>
      <c r="AJ112" s="16">
        <v>550</v>
      </c>
      <c r="AK112" s="16">
        <v>643</v>
      </c>
      <c r="AL112" s="16">
        <v>324</v>
      </c>
      <c r="AM112" s="16">
        <v>112</v>
      </c>
      <c r="AN112" s="16">
        <v>207</v>
      </c>
      <c r="AO112" s="16">
        <v>1043</v>
      </c>
      <c r="AP112" s="16">
        <v>786</v>
      </c>
      <c r="AQ112" s="16">
        <v>831</v>
      </c>
      <c r="AR112" s="16">
        <v>1417</v>
      </c>
      <c r="AS112" s="16">
        <v>1005</v>
      </c>
      <c r="AT112" s="16">
        <v>2012</v>
      </c>
      <c r="AU112" s="16">
        <v>199</v>
      </c>
      <c r="AV112" s="16">
        <v>59</v>
      </c>
      <c r="AW112" s="16">
        <v>314</v>
      </c>
      <c r="AX112" s="16">
        <v>28</v>
      </c>
      <c r="AY112" s="16">
        <v>30</v>
      </c>
      <c r="AZ112" s="16">
        <v>0</v>
      </c>
      <c r="BA112" s="16">
        <v>733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24</v>
      </c>
      <c r="BI112" s="16">
        <v>0</v>
      </c>
      <c r="BJ112" s="16">
        <v>471</v>
      </c>
      <c r="BK112" s="16">
        <v>1986</v>
      </c>
      <c r="BL112" s="16">
        <v>113</v>
      </c>
      <c r="BM112" s="16">
        <v>0</v>
      </c>
      <c r="BN112" s="16">
        <v>0</v>
      </c>
      <c r="BO112" s="16">
        <v>5507</v>
      </c>
      <c r="BP112" s="16">
        <v>0</v>
      </c>
      <c r="BQ112" s="16">
        <v>61</v>
      </c>
      <c r="BR112" s="16">
        <v>32</v>
      </c>
      <c r="BS112" s="16">
        <v>0</v>
      </c>
      <c r="BT112" s="16">
        <v>10220</v>
      </c>
      <c r="BU112" s="16">
        <v>13559</v>
      </c>
      <c r="BV112" s="16">
        <v>827</v>
      </c>
      <c r="BW112" s="16">
        <v>1502</v>
      </c>
      <c r="BX112" s="16">
        <v>26</v>
      </c>
      <c r="BY112" s="16">
        <v>0</v>
      </c>
      <c r="BZ112" s="16">
        <v>0</v>
      </c>
      <c r="CA112" s="16">
        <v>0</v>
      </c>
      <c r="CB112" s="16">
        <f t="shared" si="4"/>
        <v>49923</v>
      </c>
      <c r="CC112" s="16">
        <v>0</v>
      </c>
    </row>
    <row r="113" spans="1:81" x14ac:dyDescent="0.2">
      <c r="A113" s="14" t="s">
        <v>306</v>
      </c>
      <c r="B113" s="15" t="s">
        <v>223</v>
      </c>
      <c r="C113" s="16">
        <f t="shared" si="5"/>
        <v>79409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3468</v>
      </c>
      <c r="J113" s="16">
        <f t="shared" si="6"/>
        <v>3468</v>
      </c>
      <c r="K113" s="16">
        <f t="shared" si="7"/>
        <v>75941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60080</v>
      </c>
      <c r="BP113" s="16">
        <v>0</v>
      </c>
      <c r="BQ113" s="16">
        <v>0</v>
      </c>
      <c r="BR113" s="16">
        <v>0</v>
      </c>
      <c r="BS113" s="16">
        <v>0</v>
      </c>
      <c r="BT113" s="16">
        <v>2398</v>
      </c>
      <c r="BU113" s="16">
        <v>107</v>
      </c>
      <c r="BV113" s="16">
        <v>0</v>
      </c>
      <c r="BW113" s="16">
        <v>1</v>
      </c>
      <c r="BX113" s="16">
        <v>0</v>
      </c>
      <c r="BY113" s="16">
        <v>0</v>
      </c>
      <c r="BZ113" s="16">
        <v>0</v>
      </c>
      <c r="CA113" s="16">
        <v>0</v>
      </c>
      <c r="CB113" s="16">
        <f t="shared" si="4"/>
        <v>62586</v>
      </c>
      <c r="CC113" s="16">
        <v>13355</v>
      </c>
    </row>
    <row r="114" spans="1:81" x14ac:dyDescent="0.2">
      <c r="A114" s="14" t="s">
        <v>307</v>
      </c>
      <c r="B114" s="15" t="s">
        <v>224</v>
      </c>
      <c r="C114" s="16">
        <f t="shared" si="5"/>
        <v>152651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7570</v>
      </c>
      <c r="J114" s="16">
        <f t="shared" si="6"/>
        <v>7570</v>
      </c>
      <c r="K114" s="16">
        <f t="shared" si="7"/>
        <v>145081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388</v>
      </c>
      <c r="BB114" s="16">
        <v>14527</v>
      </c>
      <c r="BC114" s="16">
        <v>0</v>
      </c>
      <c r="BD114" s="16">
        <v>0</v>
      </c>
      <c r="BE114" s="16">
        <v>55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112805</v>
      </c>
      <c r="BQ114" s="16">
        <v>0</v>
      </c>
      <c r="BR114" s="16">
        <v>0</v>
      </c>
      <c r="BS114" s="16">
        <v>0</v>
      </c>
      <c r="BT114" s="16">
        <v>7553</v>
      </c>
      <c r="BU114" s="16">
        <v>13</v>
      </c>
      <c r="BV114" s="16">
        <v>0</v>
      </c>
      <c r="BW114" s="16">
        <v>0</v>
      </c>
      <c r="BX114" s="16">
        <v>0</v>
      </c>
      <c r="BY114" s="16">
        <v>3355</v>
      </c>
      <c r="BZ114" s="16">
        <v>0</v>
      </c>
      <c r="CA114" s="16">
        <v>0</v>
      </c>
      <c r="CB114" s="16">
        <f t="shared" si="4"/>
        <v>138696</v>
      </c>
      <c r="CC114" s="16">
        <v>6385</v>
      </c>
    </row>
    <row r="115" spans="1:81" x14ac:dyDescent="0.2">
      <c r="A115" s="14" t="s">
        <v>308</v>
      </c>
      <c r="B115" s="15" t="s">
        <v>309</v>
      </c>
      <c r="C115" s="16">
        <f t="shared" si="5"/>
        <v>139324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10948</v>
      </c>
      <c r="J115" s="16">
        <f t="shared" si="6"/>
        <v>10948</v>
      </c>
      <c r="K115" s="16">
        <f t="shared" si="7"/>
        <v>128376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266</v>
      </c>
      <c r="AH115" s="16">
        <v>0</v>
      </c>
      <c r="AI115" s="16">
        <v>162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1324</v>
      </c>
      <c r="AZ115" s="16">
        <v>609</v>
      </c>
      <c r="BA115" s="16">
        <v>3223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676</v>
      </c>
      <c r="BH115" s="16">
        <v>0</v>
      </c>
      <c r="BI115" s="16">
        <v>0</v>
      </c>
      <c r="BJ115" s="16">
        <v>0</v>
      </c>
      <c r="BK115" s="16">
        <v>0</v>
      </c>
      <c r="BL115" s="16">
        <v>754</v>
      </c>
      <c r="BM115" s="16">
        <v>0</v>
      </c>
      <c r="BN115" s="16">
        <v>0</v>
      </c>
      <c r="BO115" s="16">
        <v>0</v>
      </c>
      <c r="BP115" s="16">
        <v>0</v>
      </c>
      <c r="BQ115" s="16">
        <v>48004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f t="shared" si="4"/>
        <v>55018</v>
      </c>
      <c r="CC115" s="16">
        <v>73358</v>
      </c>
    </row>
    <row r="116" spans="1:81" x14ac:dyDescent="0.2">
      <c r="A116" s="14" t="s">
        <v>226</v>
      </c>
      <c r="B116" s="15" t="s">
        <v>225</v>
      </c>
      <c r="C116" s="16">
        <f t="shared" si="5"/>
        <v>122326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2453</v>
      </c>
      <c r="J116" s="16">
        <f t="shared" si="6"/>
        <v>2453</v>
      </c>
      <c r="K116" s="16">
        <f t="shared" si="7"/>
        <v>119873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118008</v>
      </c>
      <c r="BS116" s="16"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v>0</v>
      </c>
      <c r="CA116" s="16">
        <v>0</v>
      </c>
      <c r="CB116" s="16">
        <f t="shared" si="4"/>
        <v>118008</v>
      </c>
      <c r="CC116" s="16">
        <v>1865</v>
      </c>
    </row>
    <row r="117" spans="1:81" x14ac:dyDescent="0.2">
      <c r="A117" s="14" t="s">
        <v>310</v>
      </c>
      <c r="B117" s="15" t="s">
        <v>227</v>
      </c>
      <c r="C117" s="16">
        <f t="shared" si="5"/>
        <v>181181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10729</v>
      </c>
      <c r="J117" s="16">
        <f t="shared" si="6"/>
        <v>10729</v>
      </c>
      <c r="K117" s="16">
        <f t="shared" si="7"/>
        <v>170452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234</v>
      </c>
      <c r="BB117" s="16">
        <v>45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163116</v>
      </c>
      <c r="BS117" s="16">
        <v>0</v>
      </c>
      <c r="BT117" s="16">
        <v>821</v>
      </c>
      <c r="BU117" s="16">
        <v>337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f t="shared" si="4"/>
        <v>164553</v>
      </c>
      <c r="CC117" s="16">
        <v>5899</v>
      </c>
    </row>
    <row r="118" spans="1:81" x14ac:dyDescent="0.2">
      <c r="A118" s="14" t="s">
        <v>311</v>
      </c>
      <c r="B118" s="15" t="s">
        <v>228</v>
      </c>
      <c r="C118" s="16">
        <f t="shared" si="5"/>
        <v>46892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1919</v>
      </c>
      <c r="J118" s="16">
        <f t="shared" si="6"/>
        <v>1919</v>
      </c>
      <c r="K118" s="16">
        <f t="shared" si="7"/>
        <v>44973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v>44973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v>0</v>
      </c>
      <c r="CA118" s="16">
        <v>0</v>
      </c>
      <c r="CB118" s="16">
        <f t="shared" si="4"/>
        <v>44973</v>
      </c>
      <c r="CC118" s="16">
        <v>0</v>
      </c>
    </row>
    <row r="119" spans="1:81" x14ac:dyDescent="0.2">
      <c r="A119" s="14" t="s">
        <v>312</v>
      </c>
      <c r="B119" s="15" t="s">
        <v>313</v>
      </c>
      <c r="C119" s="16">
        <f t="shared" si="5"/>
        <v>825758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f t="shared" si="6"/>
        <v>0</v>
      </c>
      <c r="K119" s="16">
        <f t="shared" si="7"/>
        <v>825758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825758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0</v>
      </c>
      <c r="CA119" s="16">
        <v>0</v>
      </c>
      <c r="CB119" s="16">
        <f t="shared" si="4"/>
        <v>825758</v>
      </c>
      <c r="CC119" s="16">
        <v>0</v>
      </c>
    </row>
    <row r="120" spans="1:81" x14ac:dyDescent="0.2">
      <c r="A120" s="14" t="s">
        <v>314</v>
      </c>
      <c r="B120" s="15" t="s">
        <v>315</v>
      </c>
      <c r="C120" s="16">
        <f t="shared" si="5"/>
        <v>13469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f t="shared" si="6"/>
        <v>0</v>
      </c>
      <c r="K120" s="16">
        <f t="shared" si="7"/>
        <v>13469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v>0</v>
      </c>
      <c r="BT120" s="16">
        <v>13469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0</v>
      </c>
      <c r="CB120" s="16">
        <f t="shared" si="4"/>
        <v>13469</v>
      </c>
      <c r="CC120" s="16">
        <v>0</v>
      </c>
    </row>
    <row r="121" spans="1:81" x14ac:dyDescent="0.2">
      <c r="A121" s="14" t="s">
        <v>316</v>
      </c>
      <c r="B121" s="15" t="s">
        <v>26</v>
      </c>
      <c r="C121" s="16">
        <f t="shared" si="5"/>
        <v>364591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f t="shared" si="6"/>
        <v>0</v>
      </c>
      <c r="K121" s="16">
        <f t="shared" si="7"/>
        <v>364591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364591</v>
      </c>
      <c r="BV121" s="16">
        <v>0</v>
      </c>
      <c r="BW121" s="16">
        <v>0</v>
      </c>
      <c r="BX121" s="16">
        <v>0</v>
      </c>
      <c r="BY121" s="16">
        <v>0</v>
      </c>
      <c r="BZ121" s="16">
        <v>0</v>
      </c>
      <c r="CA121" s="16">
        <v>0</v>
      </c>
      <c r="CB121" s="16">
        <f t="shared" si="4"/>
        <v>364591</v>
      </c>
      <c r="CC121" s="16">
        <v>0</v>
      </c>
    </row>
    <row r="122" spans="1:81" x14ac:dyDescent="0.2">
      <c r="A122" s="14" t="s">
        <v>317</v>
      </c>
      <c r="B122" s="15" t="s">
        <v>318</v>
      </c>
      <c r="C122" s="16">
        <f t="shared" si="5"/>
        <v>157638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2854</v>
      </c>
      <c r="J122" s="16">
        <f t="shared" si="6"/>
        <v>2854</v>
      </c>
      <c r="K122" s="16">
        <f t="shared" si="7"/>
        <v>154784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4958</v>
      </c>
      <c r="BU122" s="16">
        <v>932</v>
      </c>
      <c r="BV122" s="16">
        <v>147670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f t="shared" si="4"/>
        <v>153560</v>
      </c>
      <c r="CC122" s="16">
        <v>1224</v>
      </c>
    </row>
    <row r="123" spans="1:81" x14ac:dyDescent="0.2">
      <c r="A123" s="14" t="s">
        <v>319</v>
      </c>
      <c r="B123" s="15" t="s">
        <v>1</v>
      </c>
      <c r="C123" s="16">
        <f t="shared" si="5"/>
        <v>212603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f t="shared" si="6"/>
        <v>0</v>
      </c>
      <c r="K123" s="16">
        <f t="shared" si="7"/>
        <v>212603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212603</v>
      </c>
      <c r="BX123" s="16">
        <v>0</v>
      </c>
      <c r="BY123" s="16">
        <v>0</v>
      </c>
      <c r="BZ123" s="16">
        <v>0</v>
      </c>
      <c r="CA123" s="16">
        <v>0</v>
      </c>
      <c r="CB123" s="16">
        <f t="shared" si="4"/>
        <v>212603</v>
      </c>
      <c r="CC123" s="16">
        <v>0</v>
      </c>
    </row>
    <row r="124" spans="1:81" x14ac:dyDescent="0.2">
      <c r="A124" s="14" t="s">
        <v>320</v>
      </c>
      <c r="B124" s="15" t="s">
        <v>321</v>
      </c>
      <c r="C124" s="16">
        <f t="shared" si="5"/>
        <v>336516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8252</v>
      </c>
      <c r="J124" s="16">
        <f t="shared" si="6"/>
        <v>8252</v>
      </c>
      <c r="K124" s="16">
        <f t="shared" si="7"/>
        <v>328264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857</v>
      </c>
      <c r="BU124" s="16">
        <v>162</v>
      </c>
      <c r="BV124" s="16">
        <v>0</v>
      </c>
      <c r="BW124" s="16">
        <v>2944</v>
      </c>
      <c r="BX124" s="16">
        <v>323714</v>
      </c>
      <c r="BY124" s="16">
        <v>0</v>
      </c>
      <c r="BZ124" s="16">
        <v>0</v>
      </c>
      <c r="CA124" s="16">
        <v>0</v>
      </c>
      <c r="CB124" s="16">
        <f t="shared" si="4"/>
        <v>327677</v>
      </c>
      <c r="CC124" s="16">
        <v>587</v>
      </c>
    </row>
    <row r="125" spans="1:81" x14ac:dyDescent="0.2">
      <c r="A125" s="14" t="s">
        <v>322</v>
      </c>
      <c r="B125" s="15" t="s">
        <v>229</v>
      </c>
      <c r="C125" s="16">
        <f t="shared" si="5"/>
        <v>58583</v>
      </c>
      <c r="D125" s="16">
        <v>0</v>
      </c>
      <c r="E125" s="16">
        <v>0</v>
      </c>
      <c r="F125" s="16">
        <v>6</v>
      </c>
      <c r="G125" s="16">
        <v>0</v>
      </c>
      <c r="H125" s="16">
        <v>0</v>
      </c>
      <c r="I125" s="16">
        <v>7949</v>
      </c>
      <c r="J125" s="16">
        <f t="shared" si="6"/>
        <v>7955</v>
      </c>
      <c r="K125" s="16">
        <f t="shared" si="7"/>
        <v>50628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1660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1138</v>
      </c>
      <c r="BU125" s="16">
        <v>2</v>
      </c>
      <c r="BV125" s="16">
        <v>0</v>
      </c>
      <c r="BW125" s="16">
        <v>0</v>
      </c>
      <c r="BX125" s="16">
        <v>0</v>
      </c>
      <c r="BY125" s="16">
        <v>42836</v>
      </c>
      <c r="BZ125" s="16">
        <v>0</v>
      </c>
      <c r="CA125" s="16">
        <v>0</v>
      </c>
      <c r="CB125" s="16">
        <f t="shared" si="4"/>
        <v>45636</v>
      </c>
      <c r="CC125" s="16">
        <v>4992</v>
      </c>
    </row>
    <row r="126" spans="1:81" x14ac:dyDescent="0.2">
      <c r="A126" s="14" t="s">
        <v>230</v>
      </c>
      <c r="B126" s="15" t="s">
        <v>323</v>
      </c>
      <c r="C126" s="16">
        <f t="shared" si="5"/>
        <v>93816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f t="shared" si="6"/>
        <v>0</v>
      </c>
      <c r="K126" s="16">
        <f t="shared" si="7"/>
        <v>93816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93816</v>
      </c>
      <c r="CA126" s="16">
        <v>0</v>
      </c>
      <c r="CB126" s="16">
        <f t="shared" si="4"/>
        <v>93816</v>
      </c>
      <c r="CC126" s="16">
        <v>0</v>
      </c>
    </row>
    <row r="127" spans="1:81" x14ac:dyDescent="0.2">
      <c r="A127" s="14" t="s">
        <v>231</v>
      </c>
      <c r="B127" s="15" t="s">
        <v>324</v>
      </c>
      <c r="C127" s="16">
        <f t="shared" si="5"/>
        <v>34500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1393</v>
      </c>
      <c r="J127" s="16">
        <f t="shared" si="6"/>
        <v>1393</v>
      </c>
      <c r="K127" s="16">
        <f t="shared" si="7"/>
        <v>33107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531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6508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43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41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25984</v>
      </c>
      <c r="CA127" s="16">
        <v>0</v>
      </c>
      <c r="CB127" s="16">
        <f t="shared" si="4"/>
        <v>33107</v>
      </c>
      <c r="CC127" s="16">
        <v>0</v>
      </c>
    </row>
    <row r="128" spans="1:81" x14ac:dyDescent="0.2">
      <c r="A128" s="14" t="s">
        <v>325</v>
      </c>
      <c r="B128" s="15" t="s">
        <v>34</v>
      </c>
      <c r="C128" s="16">
        <f t="shared" si="5"/>
        <v>63142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859</v>
      </c>
      <c r="J128" s="16">
        <f t="shared" si="6"/>
        <v>859</v>
      </c>
      <c r="K128" s="16">
        <f t="shared" si="7"/>
        <v>62283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259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62024</v>
      </c>
      <c r="CA128" s="16">
        <v>0</v>
      </c>
      <c r="CB128" s="16">
        <f t="shared" si="4"/>
        <v>62283</v>
      </c>
      <c r="CC128" s="16">
        <v>0</v>
      </c>
    </row>
    <row r="129" spans="1:81" x14ac:dyDescent="0.2">
      <c r="A129" s="14" t="s">
        <v>326</v>
      </c>
      <c r="B129" s="15" t="s">
        <v>15</v>
      </c>
      <c r="C129" s="16">
        <f t="shared" si="5"/>
        <v>75158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7"/>
        <v>75158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v>0</v>
      </c>
      <c r="CA129" s="16">
        <v>75158</v>
      </c>
      <c r="CB129" s="16">
        <f t="shared" si="4"/>
        <v>75158</v>
      </c>
      <c r="CC129" s="16">
        <v>0</v>
      </c>
    </row>
    <row r="130" spans="1:81" x14ac:dyDescent="0.2">
      <c r="A130" s="3"/>
      <c r="B130" s="2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81" s="5" customFormat="1" x14ac:dyDescent="0.2">
      <c r="B131" s="4" t="s">
        <v>2</v>
      </c>
      <c r="C131" s="12">
        <f>SUM(C2:C129)</f>
        <v>14865416</v>
      </c>
      <c r="D131" s="12">
        <f t="shared" ref="D131:J131" si="8">SUM(D2:D130)</f>
        <v>0</v>
      </c>
      <c r="E131" s="12">
        <f t="shared" si="8"/>
        <v>0</v>
      </c>
      <c r="F131" s="12">
        <f t="shared" si="8"/>
        <v>42842</v>
      </c>
      <c r="G131" s="12">
        <f t="shared" si="8"/>
        <v>52440</v>
      </c>
      <c r="H131" s="12">
        <f t="shared" si="8"/>
        <v>508379</v>
      </c>
      <c r="I131" s="12">
        <f t="shared" si="8"/>
        <v>428786</v>
      </c>
      <c r="J131" s="12">
        <f t="shared" si="8"/>
        <v>1032447</v>
      </c>
      <c r="K131" s="12">
        <f t="shared" ref="K131:BV131" si="9">SUM(K2:K129)</f>
        <v>13832969</v>
      </c>
      <c r="L131" s="12">
        <f t="shared" si="9"/>
        <v>415308</v>
      </c>
      <c r="M131" s="12">
        <f t="shared" si="9"/>
        <v>163008</v>
      </c>
      <c r="N131" s="12">
        <f t="shared" si="9"/>
        <v>38200</v>
      </c>
      <c r="O131" s="12">
        <f t="shared" si="9"/>
        <v>20360</v>
      </c>
      <c r="P131" s="12">
        <f t="shared" si="9"/>
        <v>254621</v>
      </c>
      <c r="Q131" s="12">
        <f t="shared" si="9"/>
        <v>108090</v>
      </c>
      <c r="R131" s="12">
        <f t="shared" si="9"/>
        <v>19375</v>
      </c>
      <c r="S131" s="12">
        <f t="shared" si="9"/>
        <v>322433</v>
      </c>
      <c r="T131" s="12">
        <f t="shared" si="9"/>
        <v>52577</v>
      </c>
      <c r="U131" s="12">
        <f t="shared" si="9"/>
        <v>331216</v>
      </c>
      <c r="V131" s="12">
        <f t="shared" si="9"/>
        <v>90049</v>
      </c>
      <c r="W131" s="12">
        <f t="shared" si="9"/>
        <v>16574</v>
      </c>
      <c r="X131" s="12">
        <f t="shared" si="9"/>
        <v>56729</v>
      </c>
      <c r="Y131" s="12">
        <f t="shared" si="9"/>
        <v>69845</v>
      </c>
      <c r="Z131" s="12">
        <f t="shared" si="9"/>
        <v>42405</v>
      </c>
      <c r="AA131" s="12">
        <f t="shared" si="9"/>
        <v>34007</v>
      </c>
      <c r="AB131" s="12">
        <f t="shared" si="9"/>
        <v>111870</v>
      </c>
      <c r="AC131" s="12">
        <f t="shared" si="9"/>
        <v>20083</v>
      </c>
      <c r="AD131" s="12">
        <f t="shared" si="9"/>
        <v>469698</v>
      </c>
      <c r="AE131" s="12">
        <f t="shared" si="9"/>
        <v>59796</v>
      </c>
      <c r="AF131" s="12">
        <f t="shared" si="9"/>
        <v>185375</v>
      </c>
      <c r="AG131" s="12">
        <f t="shared" si="9"/>
        <v>97792</v>
      </c>
      <c r="AH131" s="12">
        <f t="shared" si="9"/>
        <v>52574</v>
      </c>
      <c r="AI131" s="12">
        <f t="shared" si="9"/>
        <v>78406</v>
      </c>
      <c r="AJ131" s="12">
        <f t="shared" si="9"/>
        <v>125587</v>
      </c>
      <c r="AK131" s="12">
        <f t="shared" si="9"/>
        <v>88584</v>
      </c>
      <c r="AL131" s="12">
        <f t="shared" si="9"/>
        <v>144621</v>
      </c>
      <c r="AM131" s="12">
        <f t="shared" si="9"/>
        <v>78214</v>
      </c>
      <c r="AN131" s="12">
        <f t="shared" si="9"/>
        <v>112667</v>
      </c>
      <c r="AO131" s="12">
        <f t="shared" si="9"/>
        <v>109228</v>
      </c>
      <c r="AP131" s="12">
        <f t="shared" si="9"/>
        <v>87853</v>
      </c>
      <c r="AQ131" s="12">
        <f t="shared" si="9"/>
        <v>138666</v>
      </c>
      <c r="AR131" s="12">
        <f t="shared" si="9"/>
        <v>204019</v>
      </c>
      <c r="AS131" s="12">
        <f t="shared" si="9"/>
        <v>112190</v>
      </c>
      <c r="AT131" s="12">
        <f t="shared" si="9"/>
        <v>34106</v>
      </c>
      <c r="AU131" s="12">
        <f t="shared" si="9"/>
        <v>82498</v>
      </c>
      <c r="AV131" s="12">
        <f t="shared" si="9"/>
        <v>81987</v>
      </c>
      <c r="AW131" s="12">
        <f t="shared" si="9"/>
        <v>345330</v>
      </c>
      <c r="AX131" s="12">
        <f t="shared" si="9"/>
        <v>88790</v>
      </c>
      <c r="AY131" s="12">
        <f t="shared" si="9"/>
        <v>572890</v>
      </c>
      <c r="AZ131" s="12">
        <f t="shared" si="9"/>
        <v>189157</v>
      </c>
      <c r="BA131" s="12">
        <f t="shared" si="9"/>
        <v>1175907</v>
      </c>
      <c r="BB131" s="12">
        <f t="shared" si="9"/>
        <v>427944</v>
      </c>
      <c r="BC131" s="12">
        <f t="shared" si="9"/>
        <v>24111</v>
      </c>
      <c r="BD131" s="12">
        <f t="shared" si="9"/>
        <v>48735</v>
      </c>
      <c r="BE131" s="12">
        <f t="shared" si="9"/>
        <v>148123</v>
      </c>
      <c r="BF131" s="12">
        <f t="shared" si="9"/>
        <v>31622</v>
      </c>
      <c r="BG131" s="12">
        <f t="shared" si="9"/>
        <v>300523</v>
      </c>
      <c r="BH131" s="12">
        <f t="shared" si="9"/>
        <v>18061</v>
      </c>
      <c r="BI131" s="12">
        <f t="shared" si="9"/>
        <v>44125</v>
      </c>
      <c r="BJ131" s="12">
        <f t="shared" si="9"/>
        <v>168740</v>
      </c>
      <c r="BK131" s="12">
        <f t="shared" si="9"/>
        <v>192225</v>
      </c>
      <c r="BL131" s="12">
        <f t="shared" si="9"/>
        <v>696739</v>
      </c>
      <c r="BM131" s="12">
        <f t="shared" si="9"/>
        <v>675910</v>
      </c>
      <c r="BN131" s="12">
        <f t="shared" si="9"/>
        <v>246830</v>
      </c>
      <c r="BO131" s="12">
        <f t="shared" si="9"/>
        <v>66918</v>
      </c>
      <c r="BP131" s="12">
        <f t="shared" si="9"/>
        <v>113009</v>
      </c>
      <c r="BQ131" s="12">
        <f t="shared" si="9"/>
        <v>53197</v>
      </c>
      <c r="BR131" s="12">
        <f t="shared" si="9"/>
        <v>282668</v>
      </c>
      <c r="BS131" s="12">
        <f t="shared" si="9"/>
        <v>45197</v>
      </c>
      <c r="BT131" s="12">
        <f t="shared" si="9"/>
        <v>897364</v>
      </c>
      <c r="BU131" s="12">
        <f t="shared" si="9"/>
        <v>380023</v>
      </c>
      <c r="BV131" s="12">
        <f t="shared" si="9"/>
        <v>149053</v>
      </c>
      <c r="BW131" s="12">
        <f t="shared" ref="BW131:CC131" si="10">SUM(BW2:BW129)</f>
        <v>217052</v>
      </c>
      <c r="BX131" s="12">
        <f t="shared" si="10"/>
        <v>324104</v>
      </c>
      <c r="BY131" s="12">
        <f t="shared" si="10"/>
        <v>46576</v>
      </c>
      <c r="BZ131" s="12">
        <f t="shared" si="10"/>
        <v>185099</v>
      </c>
      <c r="CA131" s="12">
        <f t="shared" si="10"/>
        <v>75158</v>
      </c>
      <c r="CB131" s="12">
        <f t="shared" si="10"/>
        <v>12741791</v>
      </c>
      <c r="CC131" s="12">
        <f t="shared" si="10"/>
        <v>1091178</v>
      </c>
    </row>
    <row r="132" spans="1:81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81" x14ac:dyDescent="0.2">
      <c r="A133" s="2" t="s">
        <v>339</v>
      </c>
    </row>
  </sheetData>
  <printOptions horizontalCentered="1"/>
  <pageMargins left="0" right="0" top="0" bottom="0" header="0" footer="0.51181102362204722"/>
  <pageSetup paperSize="9" orientation="portrait" r:id="rId1"/>
  <headerFooter alignWithMargins="0"/>
  <ignoredErrors>
    <ignoredError sqref="J2:J129" formulaRange="1"/>
    <ignoredError sqref="A2:A1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C00000"/>
  </sheetPr>
  <dimension ref="A1:CA132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71" width="12.7109375" style="1" customWidth="1"/>
    <col min="72" max="16384" width="11.5703125" style="1"/>
  </cols>
  <sheetData>
    <row r="1" spans="1:79" ht="49.5" customHeight="1" x14ac:dyDescent="0.2">
      <c r="A1" s="11" t="s">
        <v>16</v>
      </c>
      <c r="B1" s="61" t="s">
        <v>17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  <c r="BT1" s="6" t="s">
        <v>340</v>
      </c>
      <c r="BU1" s="6" t="s">
        <v>341</v>
      </c>
      <c r="BV1" s="6" t="s">
        <v>342</v>
      </c>
      <c r="BW1" s="6" t="s">
        <v>343</v>
      </c>
      <c r="BX1" s="6" t="s">
        <v>344</v>
      </c>
      <c r="BY1" s="6" t="s">
        <v>345</v>
      </c>
      <c r="BZ1" s="6" t="s">
        <v>346</v>
      </c>
      <c r="CA1" s="9" t="s">
        <v>347</v>
      </c>
    </row>
    <row r="2" spans="1:79" x14ac:dyDescent="0.2">
      <c r="A2" s="14" t="s">
        <v>124</v>
      </c>
      <c r="B2" s="15" t="s">
        <v>123</v>
      </c>
      <c r="C2" s="16">
        <v>298</v>
      </c>
      <c r="D2" s="16">
        <v>301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67</v>
      </c>
      <c r="K2" s="16">
        <v>0</v>
      </c>
      <c r="L2" s="16">
        <v>18409</v>
      </c>
      <c r="M2" s="16">
        <v>504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759</v>
      </c>
      <c r="AS2" s="16">
        <v>0</v>
      </c>
      <c r="AT2" s="16">
        <v>0</v>
      </c>
      <c r="AU2" s="16">
        <v>0</v>
      </c>
      <c r="AV2" s="16">
        <v>0</v>
      </c>
      <c r="AW2" s="16">
        <v>1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210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f t="shared" ref="BS2:BS33" si="0">SUM(C2:BR2)</f>
        <v>20549</v>
      </c>
      <c r="BT2" s="16">
        <v>764</v>
      </c>
      <c r="BU2" s="16">
        <v>0</v>
      </c>
      <c r="BV2" s="16">
        <v>0</v>
      </c>
      <c r="BW2" s="16">
        <v>769</v>
      </c>
      <c r="BX2" s="16">
        <v>0</v>
      </c>
      <c r="BY2" s="16">
        <v>2988</v>
      </c>
      <c r="BZ2" s="16">
        <f t="shared" ref="BZ2:BZ65" si="1">SUM(BT2:BY2)</f>
        <v>4521</v>
      </c>
      <c r="CA2" s="16">
        <f>SUM(BZ2,BS2)</f>
        <v>25070</v>
      </c>
    </row>
    <row r="3" spans="1:79" x14ac:dyDescent="0.2">
      <c r="A3" s="14" t="s">
        <v>125</v>
      </c>
      <c r="B3" s="15" t="s">
        <v>18</v>
      </c>
      <c r="C3" s="16">
        <v>1527</v>
      </c>
      <c r="D3" s="16">
        <v>5143</v>
      </c>
      <c r="E3" s="16">
        <v>18</v>
      </c>
      <c r="F3" s="16">
        <v>0</v>
      </c>
      <c r="G3" s="16">
        <v>0</v>
      </c>
      <c r="H3" s="16">
        <v>0</v>
      </c>
      <c r="I3" s="16">
        <v>0</v>
      </c>
      <c r="J3" s="16">
        <v>963</v>
      </c>
      <c r="K3" s="16">
        <v>0</v>
      </c>
      <c r="L3" s="16">
        <v>14734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627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276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243</v>
      </c>
      <c r="BL3" s="16">
        <v>2</v>
      </c>
      <c r="BM3" s="16">
        <v>0</v>
      </c>
      <c r="BN3" s="16">
        <v>2</v>
      </c>
      <c r="BO3" s="16">
        <v>3</v>
      </c>
      <c r="BP3" s="16">
        <v>0</v>
      </c>
      <c r="BQ3" s="16">
        <v>0</v>
      </c>
      <c r="BR3" s="16">
        <v>0</v>
      </c>
      <c r="BS3" s="16">
        <f t="shared" si="0"/>
        <v>23538</v>
      </c>
      <c r="BT3" s="16">
        <v>29053</v>
      </c>
      <c r="BU3" s="16">
        <v>0</v>
      </c>
      <c r="BV3" s="16">
        <v>0</v>
      </c>
      <c r="BW3" s="16">
        <v>4620</v>
      </c>
      <c r="BX3" s="16">
        <v>0</v>
      </c>
      <c r="BY3" s="16">
        <v>-481</v>
      </c>
      <c r="BZ3" s="16">
        <f t="shared" si="1"/>
        <v>33192</v>
      </c>
      <c r="CA3" s="16">
        <f t="shared" ref="CA3:CA66" si="2">SUM(BZ3,BS3)</f>
        <v>56730</v>
      </c>
    </row>
    <row r="4" spans="1:79" x14ac:dyDescent="0.2">
      <c r="A4" s="14" t="s">
        <v>126</v>
      </c>
      <c r="B4" s="15" t="s">
        <v>35</v>
      </c>
      <c r="C4" s="16">
        <v>601</v>
      </c>
      <c r="D4" s="16">
        <v>27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875</v>
      </c>
      <c r="M4" s="16">
        <v>0</v>
      </c>
      <c r="N4" s="16">
        <v>0</v>
      </c>
      <c r="O4" s="16">
        <v>5411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63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222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f t="shared" si="0"/>
        <v>7199</v>
      </c>
      <c r="BT4" s="16">
        <v>10631</v>
      </c>
      <c r="BU4" s="16">
        <v>0</v>
      </c>
      <c r="BV4" s="16">
        <v>0</v>
      </c>
      <c r="BW4" s="16">
        <v>8</v>
      </c>
      <c r="BX4" s="16">
        <v>0</v>
      </c>
      <c r="BY4" s="16">
        <v>2077</v>
      </c>
      <c r="BZ4" s="16">
        <f t="shared" si="1"/>
        <v>12716</v>
      </c>
      <c r="CA4" s="16">
        <f t="shared" si="2"/>
        <v>19915</v>
      </c>
    </row>
    <row r="5" spans="1:79" x14ac:dyDescent="0.2">
      <c r="A5" s="14" t="s">
        <v>127</v>
      </c>
      <c r="B5" s="15" t="s">
        <v>19</v>
      </c>
      <c r="C5" s="16">
        <v>834</v>
      </c>
      <c r="D5" s="16">
        <v>215</v>
      </c>
      <c r="E5" s="16">
        <v>4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31221</v>
      </c>
      <c r="L5" s="16">
        <v>0</v>
      </c>
      <c r="M5" s="16">
        <v>2368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23558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1593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f t="shared" si="0"/>
        <v>59793</v>
      </c>
      <c r="BT5" s="16">
        <v>0</v>
      </c>
      <c r="BU5" s="16">
        <v>0</v>
      </c>
      <c r="BV5" s="16">
        <v>0</v>
      </c>
      <c r="BW5" s="16">
        <v>1669</v>
      </c>
      <c r="BX5" s="16">
        <v>0</v>
      </c>
      <c r="BY5" s="16">
        <v>0</v>
      </c>
      <c r="BZ5" s="16">
        <f t="shared" si="1"/>
        <v>1669</v>
      </c>
      <c r="CA5" s="16">
        <f t="shared" si="2"/>
        <v>61462</v>
      </c>
    </row>
    <row r="6" spans="1:79" x14ac:dyDescent="0.2">
      <c r="A6" s="14" t="s">
        <v>128</v>
      </c>
      <c r="B6" s="15" t="s">
        <v>36</v>
      </c>
      <c r="C6" s="16">
        <v>2852</v>
      </c>
      <c r="D6" s="16">
        <v>239</v>
      </c>
      <c r="E6" s="16">
        <v>2</v>
      </c>
      <c r="F6" s="16">
        <v>0</v>
      </c>
      <c r="G6" s="16">
        <v>0</v>
      </c>
      <c r="H6" s="16">
        <v>0</v>
      </c>
      <c r="I6" s="16">
        <v>0</v>
      </c>
      <c r="J6" s="16">
        <v>677</v>
      </c>
      <c r="K6" s="16">
        <v>0</v>
      </c>
      <c r="L6" s="16">
        <v>43617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2563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11143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f t="shared" si="0"/>
        <v>61093</v>
      </c>
      <c r="BT6" s="16">
        <v>104877</v>
      </c>
      <c r="BU6" s="16">
        <v>0</v>
      </c>
      <c r="BV6" s="16">
        <v>0</v>
      </c>
      <c r="BW6" s="16">
        <v>117</v>
      </c>
      <c r="BX6" s="16">
        <v>0</v>
      </c>
      <c r="BY6" s="16">
        <v>-3135</v>
      </c>
      <c r="BZ6" s="16">
        <f t="shared" si="1"/>
        <v>101859</v>
      </c>
      <c r="CA6" s="16">
        <f t="shared" si="2"/>
        <v>162952</v>
      </c>
    </row>
    <row r="7" spans="1:79" x14ac:dyDescent="0.2">
      <c r="A7" s="14" t="s">
        <v>129</v>
      </c>
      <c r="B7" s="15" t="s">
        <v>232</v>
      </c>
      <c r="C7" s="16">
        <v>5306</v>
      </c>
      <c r="D7" s="16">
        <v>1105</v>
      </c>
      <c r="E7" s="16">
        <v>79</v>
      </c>
      <c r="F7" s="16">
        <v>0</v>
      </c>
      <c r="G7" s="16">
        <v>0</v>
      </c>
      <c r="H7" s="16">
        <v>0</v>
      </c>
      <c r="I7" s="16">
        <v>0</v>
      </c>
      <c r="J7" s="16">
        <v>55</v>
      </c>
      <c r="K7" s="16">
        <v>0</v>
      </c>
      <c r="L7" s="16">
        <v>6838</v>
      </c>
      <c r="M7" s="16">
        <v>0</v>
      </c>
      <c r="N7" s="16">
        <v>7402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929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57</v>
      </c>
      <c r="AP7" s="16">
        <v>4</v>
      </c>
      <c r="AQ7" s="16">
        <v>0</v>
      </c>
      <c r="AR7" s="16">
        <v>446</v>
      </c>
      <c r="AS7" s="16">
        <v>0</v>
      </c>
      <c r="AT7" s="16">
        <v>0</v>
      </c>
      <c r="AU7" s="16">
        <v>0</v>
      </c>
      <c r="AV7" s="16">
        <v>0</v>
      </c>
      <c r="AW7" s="16">
        <v>367</v>
      </c>
      <c r="AX7" s="16">
        <v>3764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7</v>
      </c>
      <c r="BF7" s="16">
        <v>0</v>
      </c>
      <c r="BG7" s="16">
        <v>0</v>
      </c>
      <c r="BH7" s="16">
        <v>0</v>
      </c>
      <c r="BI7" s="16">
        <v>229</v>
      </c>
      <c r="BJ7" s="16">
        <v>0</v>
      </c>
      <c r="BK7" s="16">
        <v>695</v>
      </c>
      <c r="BL7" s="16">
        <v>443</v>
      </c>
      <c r="BM7" s="16">
        <v>82</v>
      </c>
      <c r="BN7" s="16">
        <v>506</v>
      </c>
      <c r="BO7" s="16">
        <v>321</v>
      </c>
      <c r="BP7" s="16">
        <v>1</v>
      </c>
      <c r="BQ7" s="16">
        <v>496</v>
      </c>
      <c r="BR7" s="16">
        <v>0</v>
      </c>
      <c r="BS7" s="16">
        <f t="shared" si="0"/>
        <v>29132</v>
      </c>
      <c r="BT7" s="16">
        <v>2002</v>
      </c>
      <c r="BU7" s="16">
        <v>69</v>
      </c>
      <c r="BV7" s="16">
        <v>0</v>
      </c>
      <c r="BW7" s="16">
        <v>71902</v>
      </c>
      <c r="BX7" s="16">
        <v>0</v>
      </c>
      <c r="BY7" s="16">
        <v>127</v>
      </c>
      <c r="BZ7" s="16">
        <f t="shared" si="1"/>
        <v>74100</v>
      </c>
      <c r="CA7" s="16">
        <f t="shared" si="2"/>
        <v>103232</v>
      </c>
    </row>
    <row r="8" spans="1:79" x14ac:dyDescent="0.2">
      <c r="A8" s="14" t="s">
        <v>130</v>
      </c>
      <c r="B8" s="15" t="s">
        <v>31</v>
      </c>
      <c r="C8" s="16">
        <v>14</v>
      </c>
      <c r="D8" s="16">
        <v>16</v>
      </c>
      <c r="E8" s="16">
        <v>8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11951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148</v>
      </c>
      <c r="AX8" s="16">
        <v>602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11</v>
      </c>
      <c r="BL8" s="16">
        <v>8</v>
      </c>
      <c r="BM8" s="16">
        <v>0</v>
      </c>
      <c r="BN8" s="16">
        <v>7</v>
      </c>
      <c r="BO8" s="16">
        <v>0</v>
      </c>
      <c r="BP8" s="16">
        <v>0</v>
      </c>
      <c r="BQ8" s="16">
        <v>7</v>
      </c>
      <c r="BR8" s="16">
        <v>0</v>
      </c>
      <c r="BS8" s="16">
        <f t="shared" si="0"/>
        <v>12772</v>
      </c>
      <c r="BT8" s="16">
        <v>6</v>
      </c>
      <c r="BU8" s="16">
        <v>0</v>
      </c>
      <c r="BV8" s="16">
        <v>0</v>
      </c>
      <c r="BW8" s="16">
        <v>3280</v>
      </c>
      <c r="BX8" s="16">
        <v>270</v>
      </c>
      <c r="BY8" s="16">
        <v>0</v>
      </c>
      <c r="BZ8" s="16">
        <f t="shared" si="1"/>
        <v>3556</v>
      </c>
      <c r="CA8" s="16">
        <f t="shared" si="2"/>
        <v>16328</v>
      </c>
    </row>
    <row r="9" spans="1:79" x14ac:dyDescent="0.2">
      <c r="A9" s="14" t="s">
        <v>131</v>
      </c>
      <c r="B9" s="15" t="s">
        <v>20</v>
      </c>
      <c r="C9" s="16">
        <v>31</v>
      </c>
      <c r="D9" s="16">
        <v>107</v>
      </c>
      <c r="E9" s="16">
        <v>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6106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3</v>
      </c>
      <c r="BG9" s="16">
        <v>0</v>
      </c>
      <c r="BH9" s="16">
        <v>0</v>
      </c>
      <c r="BI9" s="16">
        <v>0</v>
      </c>
      <c r="BJ9" s="16">
        <v>0</v>
      </c>
      <c r="BK9" s="16">
        <v>2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10</v>
      </c>
      <c r="BR9" s="16">
        <v>0</v>
      </c>
      <c r="BS9" s="16">
        <f t="shared" si="0"/>
        <v>6260</v>
      </c>
      <c r="BT9" s="16">
        <v>18058</v>
      </c>
      <c r="BU9" s="16">
        <v>0</v>
      </c>
      <c r="BV9" s="16">
        <v>0</v>
      </c>
      <c r="BW9" s="16">
        <v>518</v>
      </c>
      <c r="BX9" s="16">
        <v>35</v>
      </c>
      <c r="BY9" s="16">
        <v>-3807</v>
      </c>
      <c r="BZ9" s="16">
        <f t="shared" si="1"/>
        <v>14804</v>
      </c>
      <c r="CA9" s="16">
        <f t="shared" si="2"/>
        <v>21064</v>
      </c>
    </row>
    <row r="10" spans="1:79" x14ac:dyDescent="0.2">
      <c r="A10" s="14" t="s">
        <v>233</v>
      </c>
      <c r="B10" s="15" t="s">
        <v>234</v>
      </c>
      <c r="C10" s="16">
        <v>248</v>
      </c>
      <c r="D10" s="16">
        <v>28</v>
      </c>
      <c r="E10" s="16">
        <v>1</v>
      </c>
      <c r="F10" s="16">
        <v>0</v>
      </c>
      <c r="G10" s="16">
        <v>0</v>
      </c>
      <c r="H10" s="16">
        <v>0</v>
      </c>
      <c r="I10" s="16">
        <v>0</v>
      </c>
      <c r="J10" s="16">
        <v>1</v>
      </c>
      <c r="K10" s="16">
        <v>0</v>
      </c>
      <c r="L10" s="16">
        <v>3850</v>
      </c>
      <c r="M10" s="16">
        <v>29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154</v>
      </c>
      <c r="AS10" s="16">
        <v>0</v>
      </c>
      <c r="AT10" s="16">
        <v>0</v>
      </c>
      <c r="AU10" s="16">
        <v>0</v>
      </c>
      <c r="AV10" s="16">
        <v>0</v>
      </c>
      <c r="AW10" s="16">
        <v>33</v>
      </c>
      <c r="AX10" s="16">
        <v>924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2</v>
      </c>
      <c r="BG10" s="16">
        <v>0</v>
      </c>
      <c r="BH10" s="16">
        <v>0</v>
      </c>
      <c r="BI10" s="16">
        <v>0</v>
      </c>
      <c r="BJ10" s="16">
        <v>0</v>
      </c>
      <c r="BK10" s="16">
        <v>176</v>
      </c>
      <c r="BL10" s="16">
        <v>105</v>
      </c>
      <c r="BM10" s="16">
        <v>3</v>
      </c>
      <c r="BN10" s="16">
        <v>100</v>
      </c>
      <c r="BO10" s="16">
        <v>29</v>
      </c>
      <c r="BP10" s="16">
        <v>0</v>
      </c>
      <c r="BQ10" s="16">
        <v>3</v>
      </c>
      <c r="BR10" s="16">
        <v>0</v>
      </c>
      <c r="BS10" s="16">
        <f t="shared" si="0"/>
        <v>5686</v>
      </c>
      <c r="BT10" s="16">
        <v>2025</v>
      </c>
      <c r="BU10" s="16">
        <v>3</v>
      </c>
      <c r="BV10" s="16">
        <v>0</v>
      </c>
      <c r="BW10" s="16">
        <v>37330</v>
      </c>
      <c r="BX10" s="16">
        <v>209</v>
      </c>
      <c r="BY10" s="16">
        <v>0</v>
      </c>
      <c r="BZ10" s="16">
        <f t="shared" si="1"/>
        <v>39567</v>
      </c>
      <c r="CA10" s="16">
        <f t="shared" si="2"/>
        <v>45253</v>
      </c>
    </row>
    <row r="11" spans="1:79" x14ac:dyDescent="0.2">
      <c r="A11" s="14" t="s">
        <v>133</v>
      </c>
      <c r="B11" s="15" t="s">
        <v>132</v>
      </c>
      <c r="C11" s="16">
        <v>597</v>
      </c>
      <c r="D11" s="16">
        <v>2998</v>
      </c>
      <c r="E11" s="16">
        <v>14</v>
      </c>
      <c r="F11" s="16">
        <v>0</v>
      </c>
      <c r="G11" s="16">
        <v>0</v>
      </c>
      <c r="H11" s="16">
        <v>0</v>
      </c>
      <c r="I11" s="16">
        <v>0</v>
      </c>
      <c r="J11" s="16">
        <v>62015</v>
      </c>
      <c r="K11" s="16">
        <v>0</v>
      </c>
      <c r="L11" s="16">
        <v>40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8</v>
      </c>
      <c r="BH11" s="16">
        <v>0</v>
      </c>
      <c r="BI11" s="16">
        <v>0</v>
      </c>
      <c r="BJ11" s="16">
        <v>0</v>
      </c>
      <c r="BK11" s="16">
        <v>153</v>
      </c>
      <c r="BL11" s="16">
        <v>67</v>
      </c>
      <c r="BM11" s="16">
        <v>4</v>
      </c>
      <c r="BN11" s="16">
        <v>0</v>
      </c>
      <c r="BO11" s="16">
        <v>105</v>
      </c>
      <c r="BP11" s="16">
        <v>0</v>
      </c>
      <c r="BQ11" s="16">
        <v>0</v>
      </c>
      <c r="BR11" s="16">
        <v>0</v>
      </c>
      <c r="BS11" s="16">
        <f t="shared" si="0"/>
        <v>66001</v>
      </c>
      <c r="BT11" s="16">
        <v>1995</v>
      </c>
      <c r="BU11" s="16">
        <v>0</v>
      </c>
      <c r="BV11" s="16">
        <v>0</v>
      </c>
      <c r="BW11" s="16">
        <v>1237</v>
      </c>
      <c r="BX11" s="16">
        <v>16684</v>
      </c>
      <c r="BY11" s="16">
        <v>-2466</v>
      </c>
      <c r="BZ11" s="16">
        <f t="shared" si="1"/>
        <v>17450</v>
      </c>
      <c r="CA11" s="16">
        <f t="shared" si="2"/>
        <v>83451</v>
      </c>
    </row>
    <row r="12" spans="1:79" x14ac:dyDescent="0.2">
      <c r="A12" s="14" t="s">
        <v>134</v>
      </c>
      <c r="B12" s="15" t="s">
        <v>21</v>
      </c>
      <c r="C12" s="16">
        <v>86</v>
      </c>
      <c r="D12" s="16">
        <v>1826</v>
      </c>
      <c r="E12" s="16">
        <v>56</v>
      </c>
      <c r="F12" s="16">
        <v>0</v>
      </c>
      <c r="G12" s="16">
        <v>0</v>
      </c>
      <c r="H12" s="16">
        <v>0</v>
      </c>
      <c r="I12" s="16">
        <v>0</v>
      </c>
      <c r="J12" s="16">
        <v>22984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122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11</v>
      </c>
      <c r="BR12" s="16">
        <v>0</v>
      </c>
      <c r="BS12" s="16">
        <f t="shared" si="0"/>
        <v>25085</v>
      </c>
      <c r="BT12" s="16">
        <v>0</v>
      </c>
      <c r="BU12" s="16">
        <v>0</v>
      </c>
      <c r="BV12" s="16">
        <v>0</v>
      </c>
      <c r="BW12" s="16">
        <v>14608</v>
      </c>
      <c r="BX12" s="16">
        <v>0</v>
      </c>
      <c r="BY12" s="16">
        <v>0</v>
      </c>
      <c r="BZ12" s="16">
        <f t="shared" si="1"/>
        <v>14608</v>
      </c>
      <c r="CA12" s="16">
        <f t="shared" si="2"/>
        <v>39693</v>
      </c>
    </row>
    <row r="13" spans="1:79" x14ac:dyDescent="0.2">
      <c r="A13" s="14" t="s">
        <v>135</v>
      </c>
      <c r="B13" s="15" t="s">
        <v>37</v>
      </c>
      <c r="C13" s="16">
        <v>52</v>
      </c>
      <c r="D13" s="16">
        <v>296</v>
      </c>
      <c r="E13" s="16">
        <v>2</v>
      </c>
      <c r="F13" s="16">
        <v>0</v>
      </c>
      <c r="G13" s="16">
        <v>0</v>
      </c>
      <c r="H13" s="16">
        <v>0</v>
      </c>
      <c r="I13" s="16">
        <v>0</v>
      </c>
      <c r="J13" s="16">
        <v>10815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f t="shared" si="0"/>
        <v>11165</v>
      </c>
      <c r="BT13" s="16">
        <v>26</v>
      </c>
      <c r="BU13" s="16">
        <v>0</v>
      </c>
      <c r="BV13" s="16">
        <v>0</v>
      </c>
      <c r="BW13" s="16">
        <v>336</v>
      </c>
      <c r="BX13" s="16">
        <v>54</v>
      </c>
      <c r="BY13" s="16">
        <v>0</v>
      </c>
      <c r="BZ13" s="16">
        <f t="shared" si="1"/>
        <v>416</v>
      </c>
      <c r="CA13" s="16">
        <f t="shared" si="2"/>
        <v>11581</v>
      </c>
    </row>
    <row r="14" spans="1:79" x14ac:dyDescent="0.2">
      <c r="A14" s="14" t="s">
        <v>235</v>
      </c>
      <c r="B14" s="15" t="s">
        <v>136</v>
      </c>
      <c r="C14" s="16">
        <v>148</v>
      </c>
      <c r="D14" s="16">
        <v>2788</v>
      </c>
      <c r="E14" s="16">
        <v>2</v>
      </c>
      <c r="F14" s="16">
        <v>0</v>
      </c>
      <c r="G14" s="16">
        <v>0</v>
      </c>
      <c r="H14" s="16">
        <v>0</v>
      </c>
      <c r="I14" s="16">
        <v>0</v>
      </c>
      <c r="J14" s="16">
        <v>17328</v>
      </c>
      <c r="K14" s="16">
        <v>0</v>
      </c>
      <c r="L14" s="16">
        <v>2678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10</v>
      </c>
      <c r="AS14" s="16">
        <v>0</v>
      </c>
      <c r="AT14" s="16">
        <v>0</v>
      </c>
      <c r="AU14" s="16">
        <v>0</v>
      </c>
      <c r="AV14" s="16">
        <v>0</v>
      </c>
      <c r="AW14" s="16">
        <v>448</v>
      </c>
      <c r="AX14" s="16">
        <v>2119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67</v>
      </c>
      <c r="BL14" s="16">
        <v>47</v>
      </c>
      <c r="BM14" s="16">
        <v>11</v>
      </c>
      <c r="BN14" s="16">
        <v>61</v>
      </c>
      <c r="BO14" s="16">
        <v>19</v>
      </c>
      <c r="BP14" s="16">
        <v>0</v>
      </c>
      <c r="BQ14" s="16">
        <v>0</v>
      </c>
      <c r="BR14" s="16">
        <v>0</v>
      </c>
      <c r="BS14" s="16">
        <f t="shared" si="0"/>
        <v>25726</v>
      </c>
      <c r="BT14" s="16">
        <v>1077</v>
      </c>
      <c r="BU14" s="16">
        <v>1</v>
      </c>
      <c r="BV14" s="16">
        <v>0</v>
      </c>
      <c r="BW14" s="16">
        <v>14080</v>
      </c>
      <c r="BX14" s="16">
        <v>137</v>
      </c>
      <c r="BY14" s="16">
        <v>-38</v>
      </c>
      <c r="BZ14" s="16">
        <f t="shared" si="1"/>
        <v>15257</v>
      </c>
      <c r="CA14" s="16">
        <f t="shared" si="2"/>
        <v>40983</v>
      </c>
    </row>
    <row r="15" spans="1:79" x14ac:dyDescent="0.2">
      <c r="A15" s="14" t="s">
        <v>138</v>
      </c>
      <c r="B15" s="15" t="s">
        <v>137</v>
      </c>
      <c r="C15" s="16">
        <v>2227</v>
      </c>
      <c r="D15" s="16">
        <v>2146</v>
      </c>
      <c r="E15" s="16">
        <v>2700</v>
      </c>
      <c r="F15" s="16">
        <v>2</v>
      </c>
      <c r="G15" s="16">
        <v>0</v>
      </c>
      <c r="H15" s="16">
        <v>0</v>
      </c>
      <c r="I15" s="16">
        <v>0</v>
      </c>
      <c r="J15" s="16">
        <v>387</v>
      </c>
      <c r="K15" s="16">
        <v>0</v>
      </c>
      <c r="L15" s="16">
        <v>198</v>
      </c>
      <c r="M15" s="16">
        <v>2</v>
      </c>
      <c r="N15" s="16">
        <v>4</v>
      </c>
      <c r="O15" s="16">
        <v>34</v>
      </c>
      <c r="P15" s="16">
        <v>9</v>
      </c>
      <c r="Q15" s="16">
        <v>9</v>
      </c>
      <c r="R15" s="16">
        <v>2615</v>
      </c>
      <c r="S15" s="16">
        <v>4768</v>
      </c>
      <c r="T15" s="16">
        <v>0</v>
      </c>
      <c r="U15" s="16">
        <v>0</v>
      </c>
      <c r="V15" s="16">
        <v>2</v>
      </c>
      <c r="W15" s="16">
        <v>237</v>
      </c>
      <c r="X15" s="16">
        <v>0</v>
      </c>
      <c r="Y15" s="16">
        <v>0</v>
      </c>
      <c r="Z15" s="16">
        <v>0</v>
      </c>
      <c r="AA15" s="16">
        <v>825</v>
      </c>
      <c r="AB15" s="16">
        <v>85</v>
      </c>
      <c r="AC15" s="16">
        <v>1267</v>
      </c>
      <c r="AD15" s="16">
        <v>0</v>
      </c>
      <c r="AE15" s="16">
        <v>8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3</v>
      </c>
      <c r="AM15" s="16">
        <v>0</v>
      </c>
      <c r="AN15" s="16">
        <v>0</v>
      </c>
      <c r="AO15" s="16">
        <v>0</v>
      </c>
      <c r="AP15" s="16">
        <v>993</v>
      </c>
      <c r="AQ15" s="16">
        <v>0</v>
      </c>
      <c r="AR15" s="16">
        <v>196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4</v>
      </c>
      <c r="BG15" s="16">
        <v>0</v>
      </c>
      <c r="BH15" s="16">
        <v>0</v>
      </c>
      <c r="BI15" s="16">
        <v>0</v>
      </c>
      <c r="BJ15" s="16">
        <v>0</v>
      </c>
      <c r="BK15" s="16">
        <v>11</v>
      </c>
      <c r="BL15" s="16">
        <v>9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f t="shared" si="0"/>
        <v>18741</v>
      </c>
      <c r="BT15" s="16">
        <v>3205</v>
      </c>
      <c r="BU15" s="16">
        <v>0</v>
      </c>
      <c r="BV15" s="16">
        <v>0</v>
      </c>
      <c r="BW15" s="16">
        <v>9971</v>
      </c>
      <c r="BX15" s="16">
        <v>1317</v>
      </c>
      <c r="BY15" s="16">
        <v>-640</v>
      </c>
      <c r="BZ15" s="16">
        <f t="shared" si="1"/>
        <v>13853</v>
      </c>
      <c r="CA15" s="16">
        <f t="shared" si="2"/>
        <v>32594</v>
      </c>
    </row>
    <row r="16" spans="1:79" x14ac:dyDescent="0.2">
      <c r="A16" s="14" t="s">
        <v>236</v>
      </c>
      <c r="B16" s="15" t="s">
        <v>38</v>
      </c>
      <c r="C16" s="16">
        <v>38</v>
      </c>
      <c r="D16" s="16">
        <v>41</v>
      </c>
      <c r="E16" s="16">
        <v>880</v>
      </c>
      <c r="F16" s="16">
        <v>0</v>
      </c>
      <c r="G16" s="16">
        <v>0</v>
      </c>
      <c r="H16" s="16">
        <v>0</v>
      </c>
      <c r="I16" s="16">
        <v>0</v>
      </c>
      <c r="J16" s="16">
        <v>2341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70</v>
      </c>
      <c r="AX16" s="16">
        <v>869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120</v>
      </c>
      <c r="BL16" s="16">
        <v>104</v>
      </c>
      <c r="BM16" s="16">
        <v>14</v>
      </c>
      <c r="BN16" s="16">
        <v>120</v>
      </c>
      <c r="BO16" s="16">
        <v>30</v>
      </c>
      <c r="BP16" s="16">
        <v>0</v>
      </c>
      <c r="BQ16" s="16">
        <v>0</v>
      </c>
      <c r="BR16" s="16">
        <v>0</v>
      </c>
      <c r="BS16" s="16">
        <f t="shared" si="0"/>
        <v>4627</v>
      </c>
      <c r="BT16" s="16">
        <v>905</v>
      </c>
      <c r="BU16" s="16">
        <v>2</v>
      </c>
      <c r="BV16" s="16">
        <v>0</v>
      </c>
      <c r="BW16" s="16">
        <v>18252</v>
      </c>
      <c r="BX16" s="16">
        <v>0</v>
      </c>
      <c r="BY16" s="16">
        <v>0</v>
      </c>
      <c r="BZ16" s="16">
        <f t="shared" si="1"/>
        <v>19159</v>
      </c>
      <c r="CA16" s="16">
        <f t="shared" si="2"/>
        <v>23786</v>
      </c>
    </row>
    <row r="17" spans="1:79" x14ac:dyDescent="0.2">
      <c r="A17" s="14" t="s">
        <v>139</v>
      </c>
      <c r="B17" s="15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8</v>
      </c>
      <c r="J17" s="16">
        <v>16</v>
      </c>
      <c r="K17" s="16">
        <v>0</v>
      </c>
      <c r="L17" s="16">
        <v>15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64</v>
      </c>
      <c r="V17" s="16">
        <v>0</v>
      </c>
      <c r="W17" s="16">
        <v>97</v>
      </c>
      <c r="X17" s="16">
        <v>0</v>
      </c>
      <c r="Y17" s="16">
        <v>0</v>
      </c>
      <c r="Z17" s="16">
        <v>0</v>
      </c>
      <c r="AA17" s="16">
        <v>0</v>
      </c>
      <c r="AB17" s="16">
        <v>7</v>
      </c>
      <c r="AC17" s="16">
        <v>10815</v>
      </c>
      <c r="AD17" s="16">
        <v>830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101</v>
      </c>
      <c r="AK17" s="16">
        <v>0</v>
      </c>
      <c r="AL17" s="16">
        <v>0</v>
      </c>
      <c r="AM17" s="16">
        <v>0</v>
      </c>
      <c r="AN17" s="16">
        <v>2561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10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f t="shared" si="0"/>
        <v>14524</v>
      </c>
      <c r="BT17" s="16">
        <v>2</v>
      </c>
      <c r="BU17" s="16">
        <v>0</v>
      </c>
      <c r="BV17" s="16">
        <v>0</v>
      </c>
      <c r="BW17" s="16">
        <v>0</v>
      </c>
      <c r="BX17" s="16">
        <v>0</v>
      </c>
      <c r="BY17" s="16">
        <v>21</v>
      </c>
      <c r="BZ17" s="16">
        <f t="shared" si="1"/>
        <v>23</v>
      </c>
      <c r="CA17" s="16">
        <f t="shared" si="2"/>
        <v>14547</v>
      </c>
    </row>
    <row r="18" spans="1:79" x14ac:dyDescent="0.2">
      <c r="A18" s="14" t="s">
        <v>237</v>
      </c>
      <c r="B18" s="15" t="s">
        <v>140</v>
      </c>
      <c r="C18" s="16">
        <v>83</v>
      </c>
      <c r="D18" s="16">
        <v>710</v>
      </c>
      <c r="E18" s="16">
        <v>21</v>
      </c>
      <c r="F18" s="16">
        <v>469</v>
      </c>
      <c r="G18" s="16">
        <v>1219</v>
      </c>
      <c r="H18" s="16">
        <v>0</v>
      </c>
      <c r="I18" s="16">
        <v>0</v>
      </c>
      <c r="J18" s="16">
        <v>97</v>
      </c>
      <c r="K18" s="16">
        <v>13</v>
      </c>
      <c r="L18" s="16">
        <v>483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4</v>
      </c>
      <c r="T18" s="16">
        <v>0</v>
      </c>
      <c r="U18" s="16">
        <v>0</v>
      </c>
      <c r="V18" s="16">
        <v>342</v>
      </c>
      <c r="W18" s="16">
        <v>5290</v>
      </c>
      <c r="X18" s="16">
        <v>123</v>
      </c>
      <c r="Y18" s="16">
        <v>0</v>
      </c>
      <c r="Z18" s="16">
        <v>0</v>
      </c>
      <c r="AA18" s="16">
        <v>0</v>
      </c>
      <c r="AB18" s="16">
        <v>7953</v>
      </c>
      <c r="AC18" s="16">
        <v>879</v>
      </c>
      <c r="AD18" s="16">
        <v>535</v>
      </c>
      <c r="AE18" s="16">
        <v>1</v>
      </c>
      <c r="AF18" s="16">
        <v>0</v>
      </c>
      <c r="AG18" s="16">
        <v>64</v>
      </c>
      <c r="AH18" s="16">
        <v>0</v>
      </c>
      <c r="AI18" s="16">
        <v>0</v>
      </c>
      <c r="AJ18" s="16">
        <v>47</v>
      </c>
      <c r="AK18" s="16">
        <v>0</v>
      </c>
      <c r="AL18" s="16">
        <v>51</v>
      </c>
      <c r="AM18" s="16">
        <v>0</v>
      </c>
      <c r="AN18" s="16">
        <v>0</v>
      </c>
      <c r="AO18" s="16">
        <v>617</v>
      </c>
      <c r="AP18" s="16">
        <v>9260</v>
      </c>
      <c r="AQ18" s="16">
        <v>0</v>
      </c>
      <c r="AR18" s="16">
        <v>117</v>
      </c>
      <c r="AS18" s="16">
        <v>0</v>
      </c>
      <c r="AT18" s="16">
        <v>0</v>
      </c>
      <c r="AU18" s="16">
        <v>0</v>
      </c>
      <c r="AV18" s="16">
        <v>6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575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110</v>
      </c>
      <c r="BL18" s="16">
        <v>26</v>
      </c>
      <c r="BM18" s="16">
        <v>0</v>
      </c>
      <c r="BN18" s="16">
        <v>8</v>
      </c>
      <c r="BO18" s="16">
        <v>1</v>
      </c>
      <c r="BP18" s="16">
        <v>0</v>
      </c>
      <c r="BQ18" s="16">
        <v>0</v>
      </c>
      <c r="BR18" s="16">
        <v>0</v>
      </c>
      <c r="BS18" s="16">
        <f t="shared" si="0"/>
        <v>29104</v>
      </c>
      <c r="BT18" s="16">
        <v>1978</v>
      </c>
      <c r="BU18" s="16">
        <v>0</v>
      </c>
      <c r="BV18" s="16">
        <v>0</v>
      </c>
      <c r="BW18" s="16">
        <v>0</v>
      </c>
      <c r="BX18" s="16">
        <v>0</v>
      </c>
      <c r="BY18" s="16">
        <v>-1440</v>
      </c>
      <c r="BZ18" s="16">
        <f t="shared" si="1"/>
        <v>538</v>
      </c>
      <c r="CA18" s="16">
        <f t="shared" si="2"/>
        <v>29642</v>
      </c>
    </row>
    <row r="19" spans="1:79" x14ac:dyDescent="0.2">
      <c r="A19" s="14" t="s">
        <v>238</v>
      </c>
      <c r="B19" s="15" t="s">
        <v>141</v>
      </c>
      <c r="C19" s="16">
        <v>0</v>
      </c>
      <c r="D19" s="16">
        <v>0</v>
      </c>
      <c r="E19" s="16">
        <v>0</v>
      </c>
      <c r="F19" s="16">
        <v>2</v>
      </c>
      <c r="G19" s="16">
        <v>6748</v>
      </c>
      <c r="H19" s="16">
        <v>143</v>
      </c>
      <c r="I19" s="16">
        <v>18</v>
      </c>
      <c r="J19" s="16">
        <v>82</v>
      </c>
      <c r="K19" s="16">
        <v>0</v>
      </c>
      <c r="L19" s="16">
        <v>722</v>
      </c>
      <c r="M19" s="16">
        <v>144</v>
      </c>
      <c r="N19" s="16">
        <v>0</v>
      </c>
      <c r="O19" s="16">
        <v>113</v>
      </c>
      <c r="P19" s="16">
        <v>0</v>
      </c>
      <c r="Q19" s="16">
        <v>0</v>
      </c>
      <c r="R19" s="16">
        <v>50</v>
      </c>
      <c r="S19" s="16">
        <v>666</v>
      </c>
      <c r="T19" s="16">
        <v>0</v>
      </c>
      <c r="U19" s="16">
        <v>135131</v>
      </c>
      <c r="V19" s="16">
        <v>0</v>
      </c>
      <c r="W19" s="16">
        <v>1668</v>
      </c>
      <c r="X19" s="16">
        <v>76</v>
      </c>
      <c r="Y19" s="16">
        <v>23</v>
      </c>
      <c r="Z19" s="16">
        <v>33</v>
      </c>
      <c r="AA19" s="16">
        <v>76</v>
      </c>
      <c r="AB19" s="16">
        <v>518</v>
      </c>
      <c r="AC19" s="16">
        <v>307</v>
      </c>
      <c r="AD19" s="16">
        <v>308</v>
      </c>
      <c r="AE19" s="16">
        <v>346</v>
      </c>
      <c r="AF19" s="16">
        <v>0</v>
      </c>
      <c r="AG19" s="16">
        <v>19</v>
      </c>
      <c r="AH19" s="16">
        <v>15</v>
      </c>
      <c r="AI19" s="16">
        <v>72</v>
      </c>
      <c r="AJ19" s="16">
        <v>150</v>
      </c>
      <c r="AK19" s="16">
        <v>0</v>
      </c>
      <c r="AL19" s="16">
        <v>0</v>
      </c>
      <c r="AM19" s="16">
        <v>0</v>
      </c>
      <c r="AN19" s="16">
        <v>13245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75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f t="shared" si="0"/>
        <v>160750</v>
      </c>
      <c r="BT19" s="16">
        <v>95748</v>
      </c>
      <c r="BU19" s="16">
        <v>0</v>
      </c>
      <c r="BV19" s="16">
        <v>0</v>
      </c>
      <c r="BW19" s="16">
        <v>0</v>
      </c>
      <c r="BX19" s="16">
        <v>8200</v>
      </c>
      <c r="BY19" s="16">
        <v>-4847</v>
      </c>
      <c r="BZ19" s="16">
        <f t="shared" si="1"/>
        <v>99101</v>
      </c>
      <c r="CA19" s="16">
        <f t="shared" si="2"/>
        <v>259851</v>
      </c>
    </row>
    <row r="20" spans="1:79" x14ac:dyDescent="0.2">
      <c r="A20" s="14" t="s">
        <v>239</v>
      </c>
      <c r="B20" s="15" t="s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2491</v>
      </c>
      <c r="I20" s="16">
        <v>44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182</v>
      </c>
      <c r="AC20" s="16">
        <v>29851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6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f t="shared" si="0"/>
        <v>32574</v>
      </c>
      <c r="BT20" s="16">
        <v>89603</v>
      </c>
      <c r="BU20" s="16">
        <v>0</v>
      </c>
      <c r="BV20" s="16">
        <v>0</v>
      </c>
      <c r="BW20" s="16">
        <v>0</v>
      </c>
      <c r="BX20" s="16">
        <v>0</v>
      </c>
      <c r="BY20" s="16">
        <v>-952</v>
      </c>
      <c r="BZ20" s="16">
        <f t="shared" si="1"/>
        <v>88651</v>
      </c>
      <c r="CA20" s="16">
        <f t="shared" si="2"/>
        <v>121225</v>
      </c>
    </row>
    <row r="21" spans="1:79" x14ac:dyDescent="0.2">
      <c r="A21" s="14" t="s">
        <v>240</v>
      </c>
      <c r="B21" s="15" t="s">
        <v>142</v>
      </c>
      <c r="C21" s="16">
        <v>0</v>
      </c>
      <c r="D21" s="16">
        <v>0</v>
      </c>
      <c r="E21" s="16">
        <v>0</v>
      </c>
      <c r="F21" s="16">
        <v>0</v>
      </c>
      <c r="G21" s="16">
        <v>116</v>
      </c>
      <c r="H21" s="16">
        <v>24</v>
      </c>
      <c r="I21" s="16">
        <v>1592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62</v>
      </c>
      <c r="AC21" s="16">
        <v>2854</v>
      </c>
      <c r="AD21" s="16">
        <v>10372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17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1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f t="shared" si="0"/>
        <v>15038</v>
      </c>
      <c r="BT21" s="16">
        <v>12393</v>
      </c>
      <c r="BU21" s="16">
        <v>0</v>
      </c>
      <c r="BV21" s="16">
        <v>0</v>
      </c>
      <c r="BW21" s="16">
        <v>0</v>
      </c>
      <c r="BX21" s="16">
        <v>0</v>
      </c>
      <c r="BY21" s="16">
        <v>-10</v>
      </c>
      <c r="BZ21" s="16">
        <f t="shared" si="1"/>
        <v>12383</v>
      </c>
      <c r="CA21" s="16">
        <f t="shared" si="2"/>
        <v>27421</v>
      </c>
    </row>
    <row r="22" spans="1:79" x14ac:dyDescent="0.2">
      <c r="A22" s="14" t="s">
        <v>144</v>
      </c>
      <c r="B22" s="17" t="s">
        <v>143</v>
      </c>
      <c r="C22" s="16">
        <v>9</v>
      </c>
      <c r="D22" s="16">
        <v>2708</v>
      </c>
      <c r="E22" s="16">
        <v>1</v>
      </c>
      <c r="F22" s="16">
        <v>0</v>
      </c>
      <c r="G22" s="16">
        <v>0</v>
      </c>
      <c r="H22" s="16">
        <v>0</v>
      </c>
      <c r="I22" s="16">
        <v>0</v>
      </c>
      <c r="J22" s="16">
        <v>6046</v>
      </c>
      <c r="K22" s="16">
        <v>0</v>
      </c>
      <c r="L22" s="16">
        <v>667</v>
      </c>
      <c r="M22" s="16">
        <v>0</v>
      </c>
      <c r="N22" s="16">
        <v>0</v>
      </c>
      <c r="O22" s="16">
        <v>0</v>
      </c>
      <c r="P22" s="16">
        <v>0</v>
      </c>
      <c r="Q22" s="16">
        <v>1974</v>
      </c>
      <c r="R22" s="16">
        <v>0</v>
      </c>
      <c r="S22" s="16">
        <v>0</v>
      </c>
      <c r="T22" s="16">
        <v>0</v>
      </c>
      <c r="U22" s="16">
        <v>0</v>
      </c>
      <c r="V22" s="16">
        <v>1274</v>
      </c>
      <c r="W22" s="16">
        <v>0</v>
      </c>
      <c r="X22" s="16">
        <v>0</v>
      </c>
      <c r="Y22" s="16">
        <v>2581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86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1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405</v>
      </c>
      <c r="AX22" s="16">
        <v>17884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1663</v>
      </c>
      <c r="BL22" s="16">
        <v>1221</v>
      </c>
      <c r="BM22" s="16">
        <v>194</v>
      </c>
      <c r="BN22" s="16">
        <v>1395</v>
      </c>
      <c r="BO22" s="16">
        <v>591</v>
      </c>
      <c r="BP22" s="16">
        <v>4</v>
      </c>
      <c r="BQ22" s="16">
        <v>135</v>
      </c>
      <c r="BR22" s="16">
        <v>0</v>
      </c>
      <c r="BS22" s="16">
        <f t="shared" si="0"/>
        <v>38839</v>
      </c>
      <c r="BT22" s="16">
        <v>35874</v>
      </c>
      <c r="BU22" s="16">
        <v>25</v>
      </c>
      <c r="BV22" s="16">
        <v>0</v>
      </c>
      <c r="BW22" s="16">
        <v>137969</v>
      </c>
      <c r="BX22" s="16">
        <v>0</v>
      </c>
      <c r="BY22" s="16">
        <v>-1140</v>
      </c>
      <c r="BZ22" s="16">
        <f t="shared" si="1"/>
        <v>172728</v>
      </c>
      <c r="CA22" s="16">
        <f t="shared" si="2"/>
        <v>211567</v>
      </c>
    </row>
    <row r="23" spans="1:79" x14ac:dyDescent="0.2">
      <c r="A23" s="14" t="s">
        <v>146</v>
      </c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5754</v>
      </c>
      <c r="K23" s="16">
        <v>0</v>
      </c>
      <c r="L23" s="16">
        <v>3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12</v>
      </c>
      <c r="AX23" s="16">
        <v>1124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33</v>
      </c>
      <c r="BL23" s="16">
        <v>28</v>
      </c>
      <c r="BM23" s="16">
        <v>3</v>
      </c>
      <c r="BN23" s="16">
        <v>34</v>
      </c>
      <c r="BO23" s="16">
        <v>49</v>
      </c>
      <c r="BP23" s="16">
        <v>0</v>
      </c>
      <c r="BQ23" s="16">
        <v>0</v>
      </c>
      <c r="BR23" s="16">
        <v>0</v>
      </c>
      <c r="BS23" s="16">
        <f t="shared" si="0"/>
        <v>7040</v>
      </c>
      <c r="BT23" s="16">
        <v>5899</v>
      </c>
      <c r="BU23" s="16">
        <v>0</v>
      </c>
      <c r="BV23" s="16">
        <v>0</v>
      </c>
      <c r="BW23" s="16">
        <v>9534</v>
      </c>
      <c r="BX23" s="16">
        <v>0</v>
      </c>
      <c r="BY23" s="16">
        <v>-174</v>
      </c>
      <c r="BZ23" s="16">
        <f t="shared" si="1"/>
        <v>15259</v>
      </c>
      <c r="CA23" s="16">
        <f t="shared" si="2"/>
        <v>22299</v>
      </c>
    </row>
    <row r="24" spans="1:79" x14ac:dyDescent="0.2">
      <c r="A24" s="18" t="s">
        <v>148</v>
      </c>
      <c r="B24" s="15" t="s">
        <v>147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4929</v>
      </c>
      <c r="K24" s="16">
        <v>0</v>
      </c>
      <c r="L24" s="16">
        <v>49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521</v>
      </c>
      <c r="AS24" s="16">
        <v>0</v>
      </c>
      <c r="AT24" s="16">
        <v>0</v>
      </c>
      <c r="AU24" s="16">
        <v>0</v>
      </c>
      <c r="AV24" s="16">
        <v>0</v>
      </c>
      <c r="AW24" s="16">
        <v>50</v>
      </c>
      <c r="AX24" s="16">
        <v>4898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344</v>
      </c>
      <c r="BL24" s="16">
        <v>271</v>
      </c>
      <c r="BM24" s="16">
        <v>47</v>
      </c>
      <c r="BN24" s="16">
        <v>316</v>
      </c>
      <c r="BO24" s="16">
        <v>150</v>
      </c>
      <c r="BP24" s="16">
        <v>0</v>
      </c>
      <c r="BQ24" s="16">
        <v>45</v>
      </c>
      <c r="BR24" s="16">
        <v>0</v>
      </c>
      <c r="BS24" s="16">
        <f t="shared" si="0"/>
        <v>11620</v>
      </c>
      <c r="BT24" s="16">
        <v>29259</v>
      </c>
      <c r="BU24" s="16">
        <v>0</v>
      </c>
      <c r="BV24" s="16">
        <v>0</v>
      </c>
      <c r="BW24" s="16">
        <v>45330</v>
      </c>
      <c r="BX24" s="16">
        <v>0</v>
      </c>
      <c r="BY24" s="16">
        <v>50</v>
      </c>
      <c r="BZ24" s="16">
        <f t="shared" si="1"/>
        <v>74639</v>
      </c>
      <c r="CA24" s="16">
        <f t="shared" si="2"/>
        <v>86259</v>
      </c>
    </row>
    <row r="25" spans="1:79" x14ac:dyDescent="0.2">
      <c r="A25" s="18" t="s">
        <v>149</v>
      </c>
      <c r="B25" s="15" t="s">
        <v>22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25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18</v>
      </c>
      <c r="AX25" s="16">
        <v>1434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75</v>
      </c>
      <c r="BL25" s="16">
        <v>59</v>
      </c>
      <c r="BM25" s="16">
        <v>3</v>
      </c>
      <c r="BN25" s="16">
        <v>73</v>
      </c>
      <c r="BO25" s="16">
        <v>12</v>
      </c>
      <c r="BP25" s="16">
        <v>0</v>
      </c>
      <c r="BQ25" s="16">
        <v>9</v>
      </c>
      <c r="BR25" s="16">
        <v>0</v>
      </c>
      <c r="BS25" s="16">
        <f t="shared" si="0"/>
        <v>1708</v>
      </c>
      <c r="BT25" s="16">
        <v>1074</v>
      </c>
      <c r="BU25" s="16">
        <v>0</v>
      </c>
      <c r="BV25" s="16">
        <v>0</v>
      </c>
      <c r="BW25" s="16">
        <v>9481</v>
      </c>
      <c r="BX25" s="16">
        <v>0</v>
      </c>
      <c r="BY25" s="16">
        <v>-200</v>
      </c>
      <c r="BZ25" s="16">
        <f t="shared" si="1"/>
        <v>10355</v>
      </c>
      <c r="CA25" s="16">
        <f t="shared" si="2"/>
        <v>12063</v>
      </c>
    </row>
    <row r="26" spans="1:79" x14ac:dyDescent="0.2">
      <c r="A26" s="18" t="s">
        <v>150</v>
      </c>
      <c r="B26" s="15" t="s">
        <v>23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12909</v>
      </c>
      <c r="K26" s="16">
        <v>0</v>
      </c>
      <c r="L26" s="16">
        <v>238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145</v>
      </c>
      <c r="AX26" s="16">
        <v>614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945</v>
      </c>
      <c r="BL26" s="16">
        <v>357</v>
      </c>
      <c r="BM26" s="16">
        <v>43</v>
      </c>
      <c r="BN26" s="16">
        <v>406</v>
      </c>
      <c r="BO26" s="16">
        <v>198</v>
      </c>
      <c r="BP26" s="16">
        <v>0</v>
      </c>
      <c r="BQ26" s="16">
        <v>7</v>
      </c>
      <c r="BR26" s="16">
        <v>0</v>
      </c>
      <c r="BS26" s="16">
        <f t="shared" si="0"/>
        <v>15862</v>
      </c>
      <c r="BT26" s="16">
        <v>6</v>
      </c>
      <c r="BU26" s="16">
        <v>7</v>
      </c>
      <c r="BV26" s="16">
        <v>0</v>
      </c>
      <c r="BW26" s="16">
        <v>18313</v>
      </c>
      <c r="BX26" s="16">
        <v>0</v>
      </c>
      <c r="BY26" s="16">
        <v>-120</v>
      </c>
      <c r="BZ26" s="16">
        <f t="shared" si="1"/>
        <v>18206</v>
      </c>
      <c r="CA26" s="16">
        <f t="shared" si="2"/>
        <v>34068</v>
      </c>
    </row>
    <row r="27" spans="1:79" x14ac:dyDescent="0.2">
      <c r="A27" s="18" t="s">
        <v>241</v>
      </c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8633</v>
      </c>
      <c r="K27" s="16">
        <v>0</v>
      </c>
      <c r="L27" s="16">
        <v>2371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24</v>
      </c>
      <c r="Y27" s="16">
        <v>0</v>
      </c>
      <c r="Z27" s="16">
        <v>2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19</v>
      </c>
      <c r="AS27" s="16">
        <v>0</v>
      </c>
      <c r="AT27" s="16">
        <v>0</v>
      </c>
      <c r="AU27" s="16">
        <v>0</v>
      </c>
      <c r="AV27" s="16">
        <v>0</v>
      </c>
      <c r="AW27" s="16">
        <v>132</v>
      </c>
      <c r="AX27" s="16">
        <v>2244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1</v>
      </c>
      <c r="BG27" s="16">
        <v>0</v>
      </c>
      <c r="BH27" s="16">
        <v>0</v>
      </c>
      <c r="BI27" s="16">
        <v>0</v>
      </c>
      <c r="BJ27" s="16">
        <v>0</v>
      </c>
      <c r="BK27" s="16">
        <v>243</v>
      </c>
      <c r="BL27" s="16">
        <v>178</v>
      </c>
      <c r="BM27" s="16">
        <v>25</v>
      </c>
      <c r="BN27" s="16">
        <v>225</v>
      </c>
      <c r="BO27" s="16">
        <v>112</v>
      </c>
      <c r="BP27" s="16">
        <v>0</v>
      </c>
      <c r="BQ27" s="16">
        <v>55</v>
      </c>
      <c r="BR27" s="16">
        <v>0</v>
      </c>
      <c r="BS27" s="16">
        <f t="shared" si="0"/>
        <v>14264</v>
      </c>
      <c r="BT27" s="16">
        <v>235</v>
      </c>
      <c r="BU27" s="16">
        <v>4</v>
      </c>
      <c r="BV27" s="16">
        <v>0</v>
      </c>
      <c r="BW27" s="16">
        <v>81707</v>
      </c>
      <c r="BX27" s="16">
        <v>0</v>
      </c>
      <c r="BY27" s="16">
        <v>418</v>
      </c>
      <c r="BZ27" s="16">
        <f t="shared" si="1"/>
        <v>82364</v>
      </c>
      <c r="CA27" s="16">
        <f t="shared" si="2"/>
        <v>96628</v>
      </c>
    </row>
    <row r="28" spans="1:79" x14ac:dyDescent="0.2">
      <c r="A28" s="18" t="s">
        <v>242</v>
      </c>
      <c r="B28" s="15" t="s">
        <v>55</v>
      </c>
      <c r="C28" s="16">
        <v>19</v>
      </c>
      <c r="D28" s="16">
        <v>93</v>
      </c>
      <c r="E28" s="16">
        <v>1</v>
      </c>
      <c r="F28" s="16">
        <v>0</v>
      </c>
      <c r="G28" s="16">
        <v>0</v>
      </c>
      <c r="H28" s="16">
        <v>0</v>
      </c>
      <c r="I28" s="16">
        <v>0</v>
      </c>
      <c r="J28" s="16">
        <v>514</v>
      </c>
      <c r="K28" s="16">
        <v>1307</v>
      </c>
      <c r="L28" s="16">
        <v>6126</v>
      </c>
      <c r="M28" s="16">
        <v>1454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779</v>
      </c>
      <c r="W28" s="16">
        <v>0</v>
      </c>
      <c r="X28" s="16">
        <v>551</v>
      </c>
      <c r="Y28" s="16">
        <v>0</v>
      </c>
      <c r="Z28" s="16">
        <v>1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15</v>
      </c>
      <c r="AS28" s="16">
        <v>0</v>
      </c>
      <c r="AT28" s="16">
        <v>0</v>
      </c>
      <c r="AU28" s="16">
        <v>0</v>
      </c>
      <c r="AV28" s="16">
        <v>0</v>
      </c>
      <c r="AW28" s="16">
        <v>3</v>
      </c>
      <c r="AX28" s="16">
        <v>1507</v>
      </c>
      <c r="AY28" s="16">
        <v>0</v>
      </c>
      <c r="AZ28" s="16">
        <v>0</v>
      </c>
      <c r="BA28" s="16">
        <v>0</v>
      </c>
      <c r="BB28" s="16">
        <v>0</v>
      </c>
      <c r="BC28" s="16">
        <v>3</v>
      </c>
      <c r="BD28" s="16">
        <v>0</v>
      </c>
      <c r="BE28" s="16">
        <v>0</v>
      </c>
      <c r="BF28" s="16">
        <v>2</v>
      </c>
      <c r="BG28" s="16">
        <v>0</v>
      </c>
      <c r="BH28" s="16">
        <v>0</v>
      </c>
      <c r="BI28" s="16">
        <v>1</v>
      </c>
      <c r="BJ28" s="16">
        <v>0</v>
      </c>
      <c r="BK28" s="16">
        <v>136</v>
      </c>
      <c r="BL28" s="16">
        <v>108</v>
      </c>
      <c r="BM28" s="16">
        <v>8</v>
      </c>
      <c r="BN28" s="16">
        <v>125</v>
      </c>
      <c r="BO28" s="16">
        <v>33</v>
      </c>
      <c r="BP28" s="16">
        <v>0</v>
      </c>
      <c r="BQ28" s="16">
        <v>8</v>
      </c>
      <c r="BR28" s="16">
        <v>0</v>
      </c>
      <c r="BS28" s="16">
        <f t="shared" si="0"/>
        <v>12794</v>
      </c>
      <c r="BT28" s="16">
        <v>20536</v>
      </c>
      <c r="BU28" s="16">
        <v>0</v>
      </c>
      <c r="BV28" s="16">
        <v>0</v>
      </c>
      <c r="BW28" s="16">
        <v>9376</v>
      </c>
      <c r="BX28" s="16">
        <v>0</v>
      </c>
      <c r="BY28" s="16">
        <v>1618</v>
      </c>
      <c r="BZ28" s="16">
        <f t="shared" si="1"/>
        <v>31530</v>
      </c>
      <c r="CA28" s="16">
        <f t="shared" si="2"/>
        <v>44324</v>
      </c>
    </row>
    <row r="29" spans="1:79" x14ac:dyDescent="0.2">
      <c r="A29" s="18" t="s">
        <v>151</v>
      </c>
      <c r="B29" s="15" t="s">
        <v>243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204</v>
      </c>
      <c r="K29" s="16">
        <v>0</v>
      </c>
      <c r="L29" s="16">
        <v>3018</v>
      </c>
      <c r="M29" s="16">
        <v>615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8</v>
      </c>
      <c r="AT29" s="16">
        <v>0</v>
      </c>
      <c r="AU29" s="16">
        <v>0</v>
      </c>
      <c r="AV29" s="16">
        <v>0</v>
      </c>
      <c r="AW29" s="16">
        <v>2</v>
      </c>
      <c r="AX29" s="16">
        <v>2262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2</v>
      </c>
      <c r="BG29" s="16">
        <v>0</v>
      </c>
      <c r="BH29" s="16">
        <v>0</v>
      </c>
      <c r="BI29" s="16">
        <v>0</v>
      </c>
      <c r="BJ29" s="16">
        <v>0</v>
      </c>
      <c r="BK29" s="16">
        <v>585</v>
      </c>
      <c r="BL29" s="16">
        <v>430</v>
      </c>
      <c r="BM29" s="16">
        <v>50</v>
      </c>
      <c r="BN29" s="16">
        <v>487</v>
      </c>
      <c r="BO29" s="16">
        <v>127</v>
      </c>
      <c r="BP29" s="16">
        <v>0</v>
      </c>
      <c r="BQ29" s="16">
        <v>10</v>
      </c>
      <c r="BR29" s="16">
        <v>0</v>
      </c>
      <c r="BS29" s="16">
        <f t="shared" si="0"/>
        <v>7800</v>
      </c>
      <c r="BT29" s="16">
        <v>11999</v>
      </c>
      <c r="BU29" s="16">
        <v>8</v>
      </c>
      <c r="BV29" s="16">
        <v>0</v>
      </c>
      <c r="BW29" s="16">
        <v>29011</v>
      </c>
      <c r="BX29" s="16">
        <v>0</v>
      </c>
      <c r="BY29" s="16">
        <v>142</v>
      </c>
      <c r="BZ29" s="16">
        <f t="shared" si="1"/>
        <v>41160</v>
      </c>
      <c r="CA29" s="16">
        <f t="shared" si="2"/>
        <v>48960</v>
      </c>
    </row>
    <row r="30" spans="1:79" x14ac:dyDescent="0.2">
      <c r="A30" s="18" t="s">
        <v>153</v>
      </c>
      <c r="B30" s="15" t="s">
        <v>152</v>
      </c>
      <c r="C30" s="16">
        <v>453</v>
      </c>
      <c r="D30" s="16">
        <v>2577</v>
      </c>
      <c r="E30" s="16">
        <v>6</v>
      </c>
      <c r="F30" s="16">
        <v>0</v>
      </c>
      <c r="G30" s="16">
        <v>0</v>
      </c>
      <c r="H30" s="16">
        <v>0</v>
      </c>
      <c r="I30" s="16">
        <v>0</v>
      </c>
      <c r="J30" s="16">
        <v>9989</v>
      </c>
      <c r="K30" s="16">
        <v>0</v>
      </c>
      <c r="L30" s="16">
        <v>20069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4516</v>
      </c>
      <c r="W30" s="16">
        <v>2</v>
      </c>
      <c r="X30" s="16">
        <v>110</v>
      </c>
      <c r="Y30" s="16">
        <v>1085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8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491</v>
      </c>
      <c r="AS30" s="16">
        <v>0</v>
      </c>
      <c r="AT30" s="16">
        <v>0</v>
      </c>
      <c r="AU30" s="16">
        <v>0</v>
      </c>
      <c r="AV30" s="16">
        <v>0</v>
      </c>
      <c r="AW30" s="16">
        <v>5</v>
      </c>
      <c r="AX30" s="16">
        <v>3723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1</v>
      </c>
      <c r="BG30" s="16">
        <v>0</v>
      </c>
      <c r="BH30" s="16">
        <v>0</v>
      </c>
      <c r="BI30" s="16">
        <v>0</v>
      </c>
      <c r="BJ30" s="16">
        <v>0</v>
      </c>
      <c r="BK30" s="16">
        <v>169</v>
      </c>
      <c r="BL30" s="16">
        <v>132</v>
      </c>
      <c r="BM30" s="16">
        <v>9</v>
      </c>
      <c r="BN30" s="16">
        <v>160</v>
      </c>
      <c r="BO30" s="16">
        <v>34</v>
      </c>
      <c r="BP30" s="16">
        <v>0</v>
      </c>
      <c r="BQ30" s="16">
        <v>12</v>
      </c>
      <c r="BR30" s="16">
        <v>0</v>
      </c>
      <c r="BS30" s="16">
        <f t="shared" si="0"/>
        <v>43551</v>
      </c>
      <c r="BT30" s="16">
        <v>26419</v>
      </c>
      <c r="BU30" s="16">
        <v>0</v>
      </c>
      <c r="BV30" s="16">
        <v>0</v>
      </c>
      <c r="BW30" s="16">
        <v>24821</v>
      </c>
      <c r="BX30" s="16">
        <v>0</v>
      </c>
      <c r="BY30" s="16">
        <v>1766</v>
      </c>
      <c r="BZ30" s="16">
        <f t="shared" si="1"/>
        <v>53006</v>
      </c>
      <c r="CA30" s="16">
        <f t="shared" si="2"/>
        <v>96557</v>
      </c>
    </row>
    <row r="31" spans="1:79" x14ac:dyDescent="0.2">
      <c r="A31" s="18" t="s">
        <v>154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269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104</v>
      </c>
      <c r="AR31" s="16">
        <v>26</v>
      </c>
      <c r="AS31" s="16">
        <v>0</v>
      </c>
      <c r="AT31" s="16">
        <v>0</v>
      </c>
      <c r="AU31" s="16">
        <v>32</v>
      </c>
      <c r="AV31" s="16">
        <v>0</v>
      </c>
      <c r="AW31" s="16">
        <v>94</v>
      </c>
      <c r="AX31" s="16">
        <v>2715</v>
      </c>
      <c r="AY31" s="16">
        <v>0</v>
      </c>
      <c r="AZ31" s="16">
        <v>0</v>
      </c>
      <c r="BA31" s="16">
        <v>0</v>
      </c>
      <c r="BB31" s="16">
        <v>0</v>
      </c>
      <c r="BC31" s="16">
        <v>169</v>
      </c>
      <c r="BD31" s="16">
        <v>20</v>
      </c>
      <c r="BE31" s="16">
        <v>16</v>
      </c>
      <c r="BF31" s="16">
        <v>0</v>
      </c>
      <c r="BG31" s="16">
        <v>0</v>
      </c>
      <c r="BH31" s="16">
        <v>0</v>
      </c>
      <c r="BI31" s="16">
        <v>1</v>
      </c>
      <c r="BJ31" s="16">
        <v>0</v>
      </c>
      <c r="BK31" s="16">
        <v>124</v>
      </c>
      <c r="BL31" s="16">
        <v>98</v>
      </c>
      <c r="BM31" s="16">
        <v>11</v>
      </c>
      <c r="BN31" s="16">
        <v>106</v>
      </c>
      <c r="BO31" s="16">
        <v>66</v>
      </c>
      <c r="BP31" s="16">
        <v>0</v>
      </c>
      <c r="BQ31" s="16">
        <v>16</v>
      </c>
      <c r="BR31" s="16">
        <v>0</v>
      </c>
      <c r="BS31" s="16">
        <f t="shared" si="0"/>
        <v>3867</v>
      </c>
      <c r="BT31" s="16">
        <v>2339</v>
      </c>
      <c r="BU31" s="16">
        <v>2</v>
      </c>
      <c r="BV31" s="16">
        <v>0</v>
      </c>
      <c r="BW31" s="16">
        <v>18879</v>
      </c>
      <c r="BX31" s="16">
        <v>0</v>
      </c>
      <c r="BY31" s="16">
        <v>-734</v>
      </c>
      <c r="BZ31" s="16">
        <f t="shared" si="1"/>
        <v>20486</v>
      </c>
      <c r="CA31" s="16">
        <f t="shared" si="2"/>
        <v>24353</v>
      </c>
    </row>
    <row r="32" spans="1:79" x14ac:dyDescent="0.2">
      <c r="A32" s="18" t="s">
        <v>155</v>
      </c>
      <c r="B32" s="15" t="s">
        <v>40</v>
      </c>
      <c r="C32" s="16">
        <v>18</v>
      </c>
      <c r="D32" s="16">
        <v>46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434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10</v>
      </c>
      <c r="AX32" s="16">
        <v>1637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420</v>
      </c>
      <c r="BL32" s="16">
        <v>307</v>
      </c>
      <c r="BM32" s="16">
        <v>26</v>
      </c>
      <c r="BN32" s="16">
        <v>350</v>
      </c>
      <c r="BO32" s="16">
        <v>86</v>
      </c>
      <c r="BP32" s="16">
        <v>0</v>
      </c>
      <c r="BQ32" s="16">
        <v>21</v>
      </c>
      <c r="BR32" s="16">
        <v>0</v>
      </c>
      <c r="BS32" s="16">
        <f t="shared" si="0"/>
        <v>3355</v>
      </c>
      <c r="BT32" s="16">
        <v>1168</v>
      </c>
      <c r="BU32" s="16">
        <v>6</v>
      </c>
      <c r="BV32" s="16">
        <v>0</v>
      </c>
      <c r="BW32" s="16">
        <v>25729</v>
      </c>
      <c r="BX32" s="16">
        <v>0</v>
      </c>
      <c r="BY32" s="16">
        <v>3037</v>
      </c>
      <c r="BZ32" s="16">
        <f t="shared" si="1"/>
        <v>29940</v>
      </c>
      <c r="CA32" s="16">
        <f t="shared" si="2"/>
        <v>33295</v>
      </c>
    </row>
    <row r="33" spans="1:79" x14ac:dyDescent="0.2">
      <c r="A33" s="18" t="s">
        <v>156</v>
      </c>
      <c r="B33" s="15" t="s">
        <v>244</v>
      </c>
      <c r="C33" s="16">
        <v>21</v>
      </c>
      <c r="D33" s="16">
        <v>491</v>
      </c>
      <c r="E33" s="16">
        <v>1</v>
      </c>
      <c r="F33" s="16">
        <v>34</v>
      </c>
      <c r="G33" s="16">
        <v>0</v>
      </c>
      <c r="H33" s="16">
        <v>7</v>
      </c>
      <c r="I33" s="16">
        <v>0</v>
      </c>
      <c r="J33" s="16">
        <v>5145</v>
      </c>
      <c r="K33" s="16">
        <v>0</v>
      </c>
      <c r="L33" s="16">
        <v>13228</v>
      </c>
      <c r="M33" s="16">
        <v>2656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1001</v>
      </c>
      <c r="T33" s="16">
        <v>0</v>
      </c>
      <c r="U33" s="16">
        <v>0</v>
      </c>
      <c r="V33" s="16">
        <v>0</v>
      </c>
      <c r="W33" s="16">
        <v>0</v>
      </c>
      <c r="X33" s="16">
        <v>519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4492</v>
      </c>
      <c r="AS33" s="16">
        <v>0</v>
      </c>
      <c r="AT33" s="16">
        <v>0</v>
      </c>
      <c r="AU33" s="16">
        <v>0</v>
      </c>
      <c r="AV33" s="16">
        <v>0</v>
      </c>
      <c r="AW33" s="16">
        <v>3</v>
      </c>
      <c r="AX33" s="16">
        <v>3458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3</v>
      </c>
      <c r="BG33" s="16">
        <v>0</v>
      </c>
      <c r="BH33" s="16">
        <v>0</v>
      </c>
      <c r="BI33" s="16">
        <v>0</v>
      </c>
      <c r="BJ33" s="16">
        <v>0</v>
      </c>
      <c r="BK33" s="16">
        <v>122</v>
      </c>
      <c r="BL33" s="16">
        <v>93</v>
      </c>
      <c r="BM33" s="16">
        <v>6</v>
      </c>
      <c r="BN33" s="16">
        <v>77</v>
      </c>
      <c r="BO33" s="16">
        <v>29</v>
      </c>
      <c r="BP33" s="16">
        <v>0</v>
      </c>
      <c r="BQ33" s="16">
        <v>54</v>
      </c>
      <c r="BR33" s="16">
        <v>0</v>
      </c>
      <c r="BS33" s="16">
        <f t="shared" si="0"/>
        <v>31440</v>
      </c>
      <c r="BT33" s="16">
        <v>749</v>
      </c>
      <c r="BU33" s="16">
        <v>6</v>
      </c>
      <c r="BV33" s="16">
        <v>0</v>
      </c>
      <c r="BW33" s="16">
        <v>34231</v>
      </c>
      <c r="BX33" s="16">
        <v>0</v>
      </c>
      <c r="BY33" s="16">
        <v>-409</v>
      </c>
      <c r="BZ33" s="16">
        <f t="shared" si="1"/>
        <v>34577</v>
      </c>
      <c r="CA33" s="16">
        <f t="shared" si="2"/>
        <v>66017</v>
      </c>
    </row>
    <row r="34" spans="1:79" x14ac:dyDescent="0.2">
      <c r="A34" s="18" t="s">
        <v>157</v>
      </c>
      <c r="B34" s="15" t="s">
        <v>41</v>
      </c>
      <c r="C34" s="16">
        <v>1466</v>
      </c>
      <c r="D34" s="16">
        <v>16779</v>
      </c>
      <c r="E34" s="16">
        <v>1483</v>
      </c>
      <c r="F34" s="16">
        <v>0</v>
      </c>
      <c r="G34" s="16">
        <v>0</v>
      </c>
      <c r="H34" s="16">
        <v>0</v>
      </c>
      <c r="I34" s="16">
        <v>0</v>
      </c>
      <c r="J34" s="16">
        <v>17977</v>
      </c>
      <c r="K34" s="16">
        <v>0</v>
      </c>
      <c r="L34" s="16">
        <v>1282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38</v>
      </c>
      <c r="BH34" s="16">
        <v>0</v>
      </c>
      <c r="BI34" s="16">
        <v>0</v>
      </c>
      <c r="BJ34" s="16">
        <v>0</v>
      </c>
      <c r="BK34" s="16">
        <v>86</v>
      </c>
      <c r="BL34" s="16">
        <v>74</v>
      </c>
      <c r="BM34" s="16">
        <v>0</v>
      </c>
      <c r="BN34" s="16">
        <v>10</v>
      </c>
      <c r="BO34" s="16">
        <v>10</v>
      </c>
      <c r="BP34" s="16">
        <v>40</v>
      </c>
      <c r="BQ34" s="16">
        <v>816</v>
      </c>
      <c r="BR34" s="16">
        <v>0</v>
      </c>
      <c r="BS34" s="16">
        <f t="shared" ref="BS34:BS65" si="3">SUM(C34:BR34)</f>
        <v>40061</v>
      </c>
      <c r="BT34" s="16">
        <v>1085</v>
      </c>
      <c r="BU34" s="16">
        <v>0</v>
      </c>
      <c r="BV34" s="16">
        <v>0</v>
      </c>
      <c r="BW34" s="16">
        <v>16190</v>
      </c>
      <c r="BX34" s="16">
        <v>0</v>
      </c>
      <c r="BY34" s="16">
        <v>-2311</v>
      </c>
      <c r="BZ34" s="16">
        <f t="shared" si="1"/>
        <v>14964</v>
      </c>
      <c r="CA34" s="16">
        <f t="shared" si="2"/>
        <v>55025</v>
      </c>
    </row>
    <row r="35" spans="1:79" x14ac:dyDescent="0.2">
      <c r="A35" s="18" t="s">
        <v>158</v>
      </c>
      <c r="B35" s="15" t="s">
        <v>42</v>
      </c>
      <c r="C35" s="16">
        <v>17</v>
      </c>
      <c r="D35" s="16">
        <v>160</v>
      </c>
      <c r="E35" s="16">
        <v>5</v>
      </c>
      <c r="F35" s="16">
        <v>0</v>
      </c>
      <c r="G35" s="16">
        <v>0</v>
      </c>
      <c r="H35" s="16">
        <v>0</v>
      </c>
      <c r="I35" s="16">
        <v>0</v>
      </c>
      <c r="J35" s="16">
        <v>4341</v>
      </c>
      <c r="K35" s="16">
        <v>0</v>
      </c>
      <c r="L35" s="16">
        <v>8043</v>
      </c>
      <c r="M35" s="16">
        <v>396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20</v>
      </c>
      <c r="Y35" s="16">
        <v>0</v>
      </c>
      <c r="Z35" s="16">
        <v>6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2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366</v>
      </c>
      <c r="AS35" s="16">
        <v>3</v>
      </c>
      <c r="AT35" s="16">
        <v>0</v>
      </c>
      <c r="AU35" s="16">
        <v>0</v>
      </c>
      <c r="AV35" s="16">
        <v>25</v>
      </c>
      <c r="AW35" s="16">
        <v>345</v>
      </c>
      <c r="AX35" s="16">
        <v>7394</v>
      </c>
      <c r="AY35" s="16">
        <v>0</v>
      </c>
      <c r="AZ35" s="16">
        <v>0</v>
      </c>
      <c r="BA35" s="16">
        <v>23</v>
      </c>
      <c r="BB35" s="16">
        <v>0</v>
      </c>
      <c r="BC35" s="16">
        <v>2</v>
      </c>
      <c r="BD35" s="16">
        <v>0</v>
      </c>
      <c r="BE35" s="16">
        <v>23</v>
      </c>
      <c r="BF35" s="16">
        <v>5</v>
      </c>
      <c r="BG35" s="16">
        <v>25</v>
      </c>
      <c r="BH35" s="16">
        <v>0</v>
      </c>
      <c r="BI35" s="16">
        <v>0</v>
      </c>
      <c r="BJ35" s="16">
        <v>0</v>
      </c>
      <c r="BK35" s="16">
        <v>1147</v>
      </c>
      <c r="BL35" s="16">
        <v>1217</v>
      </c>
      <c r="BM35" s="16">
        <v>173</v>
      </c>
      <c r="BN35" s="16">
        <v>2674</v>
      </c>
      <c r="BO35" s="16">
        <v>712</v>
      </c>
      <c r="BP35" s="16">
        <v>8</v>
      </c>
      <c r="BQ35" s="16">
        <v>43</v>
      </c>
      <c r="BR35" s="16">
        <v>0</v>
      </c>
      <c r="BS35" s="16">
        <f t="shared" si="3"/>
        <v>27175</v>
      </c>
      <c r="BT35" s="16">
        <v>4581</v>
      </c>
      <c r="BU35" s="16">
        <v>17</v>
      </c>
      <c r="BV35" s="16">
        <v>0</v>
      </c>
      <c r="BW35" s="16">
        <v>188693</v>
      </c>
      <c r="BX35" s="16">
        <v>0</v>
      </c>
      <c r="BY35" s="16">
        <v>2681</v>
      </c>
      <c r="BZ35" s="16">
        <f t="shared" si="1"/>
        <v>195972</v>
      </c>
      <c r="CA35" s="16">
        <f t="shared" si="2"/>
        <v>223147</v>
      </c>
    </row>
    <row r="36" spans="1:79" x14ac:dyDescent="0.2">
      <c r="A36" s="18" t="s">
        <v>245</v>
      </c>
      <c r="B36" s="15" t="s">
        <v>159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801</v>
      </c>
      <c r="K36" s="16">
        <v>0</v>
      </c>
      <c r="L36" s="16">
        <v>3</v>
      </c>
      <c r="M36" s="16">
        <v>15241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1</v>
      </c>
      <c r="AR36" s="16">
        <v>13</v>
      </c>
      <c r="AS36" s="16">
        <v>9</v>
      </c>
      <c r="AT36" s="16">
        <v>0</v>
      </c>
      <c r="AU36" s="16">
        <v>14</v>
      </c>
      <c r="AV36" s="16">
        <v>0</v>
      </c>
      <c r="AW36" s="16">
        <v>969</v>
      </c>
      <c r="AX36" s="16">
        <v>55182</v>
      </c>
      <c r="AY36" s="16">
        <v>0</v>
      </c>
      <c r="AZ36" s="16">
        <v>0</v>
      </c>
      <c r="BA36" s="16">
        <v>0</v>
      </c>
      <c r="BB36" s="16">
        <v>0</v>
      </c>
      <c r="BC36" s="16">
        <v>164</v>
      </c>
      <c r="BD36" s="16">
        <v>0</v>
      </c>
      <c r="BE36" s="16">
        <v>2</v>
      </c>
      <c r="BF36" s="16">
        <v>0</v>
      </c>
      <c r="BG36" s="16">
        <v>0</v>
      </c>
      <c r="BH36" s="16">
        <v>0</v>
      </c>
      <c r="BI36" s="16">
        <v>1</v>
      </c>
      <c r="BJ36" s="16">
        <v>0</v>
      </c>
      <c r="BK36" s="16">
        <v>152</v>
      </c>
      <c r="BL36" s="16">
        <v>121</v>
      </c>
      <c r="BM36" s="16">
        <v>13</v>
      </c>
      <c r="BN36" s="16">
        <v>143</v>
      </c>
      <c r="BO36" s="16">
        <v>303</v>
      </c>
      <c r="BP36" s="16">
        <v>48</v>
      </c>
      <c r="BQ36" s="16">
        <v>17</v>
      </c>
      <c r="BR36" s="16">
        <v>0</v>
      </c>
      <c r="BS36" s="16">
        <f t="shared" si="3"/>
        <v>73197</v>
      </c>
      <c r="BT36" s="16">
        <v>3890</v>
      </c>
      <c r="BU36" s="16">
        <v>0</v>
      </c>
      <c r="BV36" s="16">
        <v>0</v>
      </c>
      <c r="BW36" s="16">
        <v>83035</v>
      </c>
      <c r="BX36" s="16">
        <v>0</v>
      </c>
      <c r="BY36" s="16">
        <v>2364</v>
      </c>
      <c r="BZ36" s="16">
        <f t="shared" si="1"/>
        <v>89289</v>
      </c>
      <c r="CA36" s="16">
        <f t="shared" si="2"/>
        <v>162486</v>
      </c>
    </row>
    <row r="37" spans="1:79" x14ac:dyDescent="0.2">
      <c r="A37" s="18" t="s">
        <v>246</v>
      </c>
      <c r="B37" s="15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1299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f t="shared" si="3"/>
        <v>1299</v>
      </c>
      <c r="BT37" s="16">
        <v>8321</v>
      </c>
      <c r="BU37" s="16">
        <v>0</v>
      </c>
      <c r="BV37" s="16">
        <v>0</v>
      </c>
      <c r="BW37" s="16">
        <v>32772</v>
      </c>
      <c r="BX37" s="16">
        <v>0</v>
      </c>
      <c r="BY37" s="16">
        <v>328</v>
      </c>
      <c r="BZ37" s="16">
        <f t="shared" si="1"/>
        <v>41421</v>
      </c>
      <c r="CA37" s="16">
        <f t="shared" si="2"/>
        <v>42720</v>
      </c>
    </row>
    <row r="38" spans="1:79" x14ac:dyDescent="0.2">
      <c r="A38" s="18" t="s">
        <v>161</v>
      </c>
      <c r="B38" s="15" t="s">
        <v>57</v>
      </c>
      <c r="C38" s="16">
        <v>182</v>
      </c>
      <c r="D38" s="16">
        <v>3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8305</v>
      </c>
      <c r="P38" s="16">
        <v>7324</v>
      </c>
      <c r="Q38" s="16">
        <v>54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150</v>
      </c>
      <c r="AA38" s="16">
        <v>70</v>
      </c>
      <c r="AB38" s="16">
        <v>0</v>
      </c>
      <c r="AC38" s="16">
        <v>0</v>
      </c>
      <c r="AD38" s="16">
        <v>0</v>
      </c>
      <c r="AE38" s="16">
        <v>22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1</v>
      </c>
      <c r="AL38" s="16">
        <v>87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2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f t="shared" si="3"/>
        <v>16200</v>
      </c>
      <c r="BT38" s="16">
        <v>342</v>
      </c>
      <c r="BU38" s="16">
        <v>0</v>
      </c>
      <c r="BV38" s="16">
        <v>0</v>
      </c>
      <c r="BW38" s="16">
        <v>100</v>
      </c>
      <c r="BX38" s="16">
        <v>0</v>
      </c>
      <c r="BY38" s="16">
        <v>1093</v>
      </c>
      <c r="BZ38" s="16">
        <f t="shared" si="1"/>
        <v>1535</v>
      </c>
      <c r="CA38" s="16">
        <f t="shared" si="2"/>
        <v>17735</v>
      </c>
    </row>
    <row r="39" spans="1:79" x14ac:dyDescent="0.2">
      <c r="A39" s="18" t="s">
        <v>162</v>
      </c>
      <c r="B39" s="15" t="s">
        <v>58</v>
      </c>
      <c r="C39" s="16">
        <v>479</v>
      </c>
      <c r="D39" s="16">
        <v>0</v>
      </c>
      <c r="E39" s="16">
        <v>0</v>
      </c>
      <c r="F39" s="16">
        <v>133</v>
      </c>
      <c r="G39" s="16">
        <v>0</v>
      </c>
      <c r="H39" s="16">
        <v>0</v>
      </c>
      <c r="I39" s="16">
        <v>1</v>
      </c>
      <c r="J39" s="16">
        <v>0</v>
      </c>
      <c r="K39" s="16">
        <v>51</v>
      </c>
      <c r="L39" s="16">
        <v>158</v>
      </c>
      <c r="M39" s="16">
        <v>0</v>
      </c>
      <c r="N39" s="16">
        <v>0</v>
      </c>
      <c r="O39" s="16">
        <v>4014</v>
      </c>
      <c r="P39" s="16">
        <v>18891</v>
      </c>
      <c r="Q39" s="16">
        <v>3126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14</v>
      </c>
      <c r="Y39" s="16">
        <v>0</v>
      </c>
      <c r="Z39" s="16">
        <v>25</v>
      </c>
      <c r="AA39" s="16">
        <v>20</v>
      </c>
      <c r="AB39" s="16">
        <v>7</v>
      </c>
      <c r="AC39" s="16">
        <v>0</v>
      </c>
      <c r="AD39" s="16">
        <v>0</v>
      </c>
      <c r="AE39" s="16">
        <v>53</v>
      </c>
      <c r="AF39" s="16">
        <v>0</v>
      </c>
      <c r="AG39" s="16">
        <v>3</v>
      </c>
      <c r="AH39" s="16">
        <v>0</v>
      </c>
      <c r="AI39" s="16">
        <v>0</v>
      </c>
      <c r="AJ39" s="16">
        <v>2485</v>
      </c>
      <c r="AK39" s="16">
        <v>48</v>
      </c>
      <c r="AL39" s="16">
        <v>1606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5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7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2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65</v>
      </c>
      <c r="BR39" s="16">
        <v>0</v>
      </c>
      <c r="BS39" s="16">
        <f t="shared" si="3"/>
        <v>31193</v>
      </c>
      <c r="BT39" s="16">
        <v>908</v>
      </c>
      <c r="BU39" s="16">
        <v>0</v>
      </c>
      <c r="BV39" s="16">
        <v>0</v>
      </c>
      <c r="BW39" s="16">
        <v>1620</v>
      </c>
      <c r="BX39" s="16">
        <v>0</v>
      </c>
      <c r="BY39" s="16">
        <v>77</v>
      </c>
      <c r="BZ39" s="16">
        <f t="shared" si="1"/>
        <v>2605</v>
      </c>
      <c r="CA39" s="16">
        <f t="shared" si="2"/>
        <v>33798</v>
      </c>
    </row>
    <row r="40" spans="1:79" x14ac:dyDescent="0.2">
      <c r="A40" s="18" t="s">
        <v>247</v>
      </c>
      <c r="B40" s="15" t="s">
        <v>163</v>
      </c>
      <c r="C40" s="16">
        <v>649</v>
      </c>
      <c r="D40" s="16">
        <v>14</v>
      </c>
      <c r="E40" s="16">
        <v>3</v>
      </c>
      <c r="F40" s="16">
        <v>164</v>
      </c>
      <c r="G40" s="16">
        <v>263</v>
      </c>
      <c r="H40" s="16">
        <v>0</v>
      </c>
      <c r="I40" s="16">
        <v>8</v>
      </c>
      <c r="J40" s="16">
        <v>0</v>
      </c>
      <c r="K40" s="16">
        <v>129</v>
      </c>
      <c r="L40" s="16">
        <v>280</v>
      </c>
      <c r="M40" s="16">
        <v>0</v>
      </c>
      <c r="N40" s="16">
        <v>0</v>
      </c>
      <c r="O40" s="16">
        <v>4902</v>
      </c>
      <c r="P40" s="16">
        <v>1005</v>
      </c>
      <c r="Q40" s="16">
        <v>1477</v>
      </c>
      <c r="R40" s="16">
        <v>0</v>
      </c>
      <c r="S40" s="16">
        <v>223</v>
      </c>
      <c r="T40" s="16">
        <v>0</v>
      </c>
      <c r="U40" s="16">
        <v>0</v>
      </c>
      <c r="V40" s="16">
        <v>0</v>
      </c>
      <c r="W40" s="16">
        <v>0</v>
      </c>
      <c r="X40" s="16">
        <v>40</v>
      </c>
      <c r="Y40" s="16">
        <v>0</v>
      </c>
      <c r="Z40" s="16">
        <v>1</v>
      </c>
      <c r="AA40" s="16">
        <v>899</v>
      </c>
      <c r="AB40" s="16">
        <v>20</v>
      </c>
      <c r="AC40" s="16">
        <v>0</v>
      </c>
      <c r="AD40" s="16">
        <v>0</v>
      </c>
      <c r="AE40" s="16">
        <v>2</v>
      </c>
      <c r="AF40" s="16">
        <v>0</v>
      </c>
      <c r="AG40" s="16">
        <v>9</v>
      </c>
      <c r="AH40" s="16">
        <v>9</v>
      </c>
      <c r="AI40" s="16">
        <v>6</v>
      </c>
      <c r="AJ40" s="16">
        <v>0</v>
      </c>
      <c r="AK40" s="16">
        <v>58</v>
      </c>
      <c r="AL40" s="16">
        <v>642</v>
      </c>
      <c r="AM40" s="16">
        <v>1</v>
      </c>
      <c r="AN40" s="16">
        <v>47</v>
      </c>
      <c r="AO40" s="16">
        <v>16</v>
      </c>
      <c r="AP40" s="16">
        <v>932</v>
      </c>
      <c r="AQ40" s="16">
        <v>2</v>
      </c>
      <c r="AR40" s="16">
        <v>225</v>
      </c>
      <c r="AS40" s="16">
        <v>80</v>
      </c>
      <c r="AT40" s="16">
        <v>22</v>
      </c>
      <c r="AU40" s="16">
        <v>0</v>
      </c>
      <c r="AV40" s="16">
        <v>0</v>
      </c>
      <c r="AW40" s="16">
        <v>578</v>
      </c>
      <c r="AX40" s="16">
        <v>414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3</v>
      </c>
      <c r="BG40" s="16">
        <v>0</v>
      </c>
      <c r="BH40" s="16">
        <v>0</v>
      </c>
      <c r="BI40" s="16">
        <v>18</v>
      </c>
      <c r="BJ40" s="16">
        <v>0</v>
      </c>
      <c r="BK40" s="16">
        <v>68</v>
      </c>
      <c r="BL40" s="16">
        <v>80</v>
      </c>
      <c r="BM40" s="16">
        <v>0</v>
      </c>
      <c r="BN40" s="16">
        <v>59</v>
      </c>
      <c r="BO40" s="16">
        <v>23</v>
      </c>
      <c r="BP40" s="16">
        <v>0</v>
      </c>
      <c r="BQ40" s="16">
        <v>1673</v>
      </c>
      <c r="BR40" s="16">
        <v>0</v>
      </c>
      <c r="BS40" s="16">
        <f t="shared" si="3"/>
        <v>15044</v>
      </c>
      <c r="BT40" s="16">
        <v>1217</v>
      </c>
      <c r="BU40" s="16">
        <v>0</v>
      </c>
      <c r="BV40" s="16">
        <v>0</v>
      </c>
      <c r="BW40" s="16">
        <v>44350</v>
      </c>
      <c r="BX40" s="16">
        <v>0</v>
      </c>
      <c r="BY40" s="16">
        <v>1073</v>
      </c>
      <c r="BZ40" s="16">
        <f t="shared" si="1"/>
        <v>46640</v>
      </c>
      <c r="CA40" s="16">
        <f t="shared" si="2"/>
        <v>61684</v>
      </c>
    </row>
    <row r="41" spans="1:79" x14ac:dyDescent="0.2">
      <c r="A41" s="18" t="s">
        <v>248</v>
      </c>
      <c r="B41" s="15" t="s">
        <v>11</v>
      </c>
      <c r="C41" s="16">
        <v>2</v>
      </c>
      <c r="D41" s="16">
        <v>2</v>
      </c>
      <c r="E41" s="16">
        <v>21</v>
      </c>
      <c r="F41" s="16">
        <v>2</v>
      </c>
      <c r="G41" s="16">
        <v>185</v>
      </c>
      <c r="H41" s="16">
        <v>0</v>
      </c>
      <c r="I41" s="16">
        <v>0</v>
      </c>
      <c r="J41" s="16">
        <v>11</v>
      </c>
      <c r="K41" s="16">
        <v>0</v>
      </c>
      <c r="L41" s="16">
        <v>12</v>
      </c>
      <c r="M41" s="16">
        <v>0</v>
      </c>
      <c r="N41" s="16">
        <v>0</v>
      </c>
      <c r="O41" s="16">
        <v>15</v>
      </c>
      <c r="P41" s="16">
        <v>3676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17</v>
      </c>
      <c r="Y41" s="16">
        <v>0</v>
      </c>
      <c r="Z41" s="16">
        <v>0</v>
      </c>
      <c r="AA41" s="16">
        <v>0</v>
      </c>
      <c r="AB41" s="16">
        <v>24</v>
      </c>
      <c r="AC41" s="16">
        <v>10</v>
      </c>
      <c r="AD41" s="16">
        <v>0</v>
      </c>
      <c r="AE41" s="16">
        <v>80</v>
      </c>
      <c r="AF41" s="16">
        <v>0</v>
      </c>
      <c r="AG41" s="16">
        <v>2</v>
      </c>
      <c r="AH41" s="16">
        <v>2</v>
      </c>
      <c r="AI41" s="16">
        <v>0</v>
      </c>
      <c r="AJ41" s="16">
        <v>0</v>
      </c>
      <c r="AK41" s="16">
        <v>0</v>
      </c>
      <c r="AL41" s="16">
        <v>0</v>
      </c>
      <c r="AM41" s="16">
        <v>1</v>
      </c>
      <c r="AN41" s="16">
        <v>222</v>
      </c>
      <c r="AO41" s="16">
        <v>211</v>
      </c>
      <c r="AP41" s="16">
        <v>70</v>
      </c>
      <c r="AQ41" s="16">
        <v>1</v>
      </c>
      <c r="AR41" s="16">
        <v>690</v>
      </c>
      <c r="AS41" s="16">
        <v>406</v>
      </c>
      <c r="AT41" s="16">
        <v>15</v>
      </c>
      <c r="AU41" s="16">
        <v>286</v>
      </c>
      <c r="AV41" s="16">
        <v>186</v>
      </c>
      <c r="AW41" s="16">
        <v>193</v>
      </c>
      <c r="AX41" s="16">
        <v>455</v>
      </c>
      <c r="AY41" s="16">
        <v>0</v>
      </c>
      <c r="AZ41" s="16">
        <v>246</v>
      </c>
      <c r="BA41" s="16">
        <v>63</v>
      </c>
      <c r="BB41" s="16">
        <v>0</v>
      </c>
      <c r="BC41" s="16">
        <v>1033</v>
      </c>
      <c r="BD41" s="16">
        <v>73</v>
      </c>
      <c r="BE41" s="16">
        <v>14</v>
      </c>
      <c r="BF41" s="16">
        <v>290</v>
      </c>
      <c r="BG41" s="16">
        <v>70</v>
      </c>
      <c r="BH41" s="16">
        <v>0</v>
      </c>
      <c r="BI41" s="16">
        <v>304</v>
      </c>
      <c r="BJ41" s="16">
        <v>403</v>
      </c>
      <c r="BK41" s="16">
        <v>1243</v>
      </c>
      <c r="BL41" s="16">
        <v>1160</v>
      </c>
      <c r="BM41" s="16">
        <v>0</v>
      </c>
      <c r="BN41" s="16">
        <v>135</v>
      </c>
      <c r="BO41" s="16">
        <v>70</v>
      </c>
      <c r="BP41" s="16">
        <v>255</v>
      </c>
      <c r="BQ41" s="16">
        <v>1844</v>
      </c>
      <c r="BR41" s="16">
        <v>0</v>
      </c>
      <c r="BS41" s="16">
        <f t="shared" si="3"/>
        <v>14000</v>
      </c>
      <c r="BT41" s="16">
        <v>2391</v>
      </c>
      <c r="BU41" s="16">
        <v>32</v>
      </c>
      <c r="BV41" s="16">
        <v>0</v>
      </c>
      <c r="BW41" s="16">
        <v>140936</v>
      </c>
      <c r="BX41" s="16">
        <v>0</v>
      </c>
      <c r="BY41" s="16">
        <v>3821</v>
      </c>
      <c r="BZ41" s="16">
        <f t="shared" si="1"/>
        <v>147180</v>
      </c>
      <c r="CA41" s="16">
        <f t="shared" si="2"/>
        <v>161180</v>
      </c>
    </row>
    <row r="42" spans="1:79" x14ac:dyDescent="0.2">
      <c r="A42" s="18" t="s">
        <v>249</v>
      </c>
      <c r="B42" s="15" t="s">
        <v>164</v>
      </c>
      <c r="C42" s="16">
        <v>2</v>
      </c>
      <c r="D42" s="16">
        <v>1</v>
      </c>
      <c r="E42" s="16">
        <v>0</v>
      </c>
      <c r="F42" s="16">
        <v>0</v>
      </c>
      <c r="G42" s="16">
        <v>10</v>
      </c>
      <c r="H42" s="16">
        <v>0</v>
      </c>
      <c r="I42" s="16">
        <v>0</v>
      </c>
      <c r="J42" s="16">
        <v>6</v>
      </c>
      <c r="K42" s="16">
        <v>0</v>
      </c>
      <c r="L42" s="16">
        <v>13</v>
      </c>
      <c r="M42" s="16">
        <v>0</v>
      </c>
      <c r="N42" s="16">
        <v>0</v>
      </c>
      <c r="O42" s="16">
        <v>0</v>
      </c>
      <c r="P42" s="16">
        <v>0</v>
      </c>
      <c r="Q42" s="16">
        <v>8530</v>
      </c>
      <c r="R42" s="16">
        <v>0</v>
      </c>
      <c r="S42" s="16">
        <v>130</v>
      </c>
      <c r="T42" s="16">
        <v>0</v>
      </c>
      <c r="U42" s="16">
        <v>0</v>
      </c>
      <c r="V42" s="16">
        <v>0</v>
      </c>
      <c r="W42" s="16">
        <v>0</v>
      </c>
      <c r="X42" s="16">
        <v>3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49</v>
      </c>
      <c r="AF42" s="16">
        <v>0</v>
      </c>
      <c r="AG42" s="16">
        <v>0</v>
      </c>
      <c r="AH42" s="16">
        <v>0</v>
      </c>
      <c r="AI42" s="16">
        <v>2</v>
      </c>
      <c r="AJ42" s="16">
        <v>7</v>
      </c>
      <c r="AK42" s="16">
        <v>0</v>
      </c>
      <c r="AL42" s="16">
        <v>65</v>
      </c>
      <c r="AM42" s="16">
        <v>0</v>
      </c>
      <c r="AN42" s="16">
        <v>269</v>
      </c>
      <c r="AO42" s="16">
        <v>0</v>
      </c>
      <c r="AP42" s="16">
        <v>45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1</v>
      </c>
      <c r="AX42" s="16">
        <v>0</v>
      </c>
      <c r="AY42" s="16">
        <v>0</v>
      </c>
      <c r="AZ42" s="16">
        <v>46</v>
      </c>
      <c r="BA42" s="16">
        <v>0</v>
      </c>
      <c r="BB42" s="16">
        <v>6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7</v>
      </c>
      <c r="BJ42" s="16">
        <v>117</v>
      </c>
      <c r="BK42" s="16">
        <v>38</v>
      </c>
      <c r="BL42" s="16">
        <v>1</v>
      </c>
      <c r="BM42" s="16">
        <v>0</v>
      </c>
      <c r="BN42" s="16">
        <v>1</v>
      </c>
      <c r="BO42" s="16">
        <v>0</v>
      </c>
      <c r="BP42" s="16">
        <v>0</v>
      </c>
      <c r="BQ42" s="16">
        <v>0</v>
      </c>
      <c r="BR42" s="16">
        <v>0</v>
      </c>
      <c r="BS42" s="16">
        <f t="shared" si="3"/>
        <v>9349</v>
      </c>
      <c r="BT42" s="16">
        <v>8946</v>
      </c>
      <c r="BU42" s="16">
        <v>0</v>
      </c>
      <c r="BV42" s="16">
        <v>0</v>
      </c>
      <c r="BW42" s="16">
        <v>65165</v>
      </c>
      <c r="BX42" s="16">
        <v>0</v>
      </c>
      <c r="BY42" s="16">
        <v>3180</v>
      </c>
      <c r="BZ42" s="16">
        <f t="shared" si="1"/>
        <v>77291</v>
      </c>
      <c r="CA42" s="16">
        <f t="shared" si="2"/>
        <v>86640</v>
      </c>
    </row>
    <row r="43" spans="1:79" x14ac:dyDescent="0.2">
      <c r="A43" s="18" t="s">
        <v>250</v>
      </c>
      <c r="B43" s="15" t="s">
        <v>251</v>
      </c>
      <c r="C43" s="16">
        <v>895</v>
      </c>
      <c r="D43" s="16">
        <v>632</v>
      </c>
      <c r="E43" s="16">
        <v>42</v>
      </c>
      <c r="F43" s="16">
        <v>6</v>
      </c>
      <c r="G43" s="16">
        <v>0</v>
      </c>
      <c r="H43" s="16">
        <v>0</v>
      </c>
      <c r="I43" s="16">
        <v>0</v>
      </c>
      <c r="J43" s="16">
        <v>71</v>
      </c>
      <c r="K43" s="16">
        <v>0</v>
      </c>
      <c r="L43" s="16">
        <v>504</v>
      </c>
      <c r="M43" s="16">
        <v>153</v>
      </c>
      <c r="N43" s="16">
        <v>0</v>
      </c>
      <c r="O43" s="16">
        <v>42</v>
      </c>
      <c r="P43" s="16">
        <v>0</v>
      </c>
      <c r="Q43" s="16">
        <v>0</v>
      </c>
      <c r="R43" s="16">
        <v>5507</v>
      </c>
      <c r="S43" s="16">
        <v>773</v>
      </c>
      <c r="T43" s="16">
        <v>0</v>
      </c>
      <c r="U43" s="16">
        <v>0</v>
      </c>
      <c r="V43" s="16">
        <v>0</v>
      </c>
      <c r="W43" s="16">
        <v>29</v>
      </c>
      <c r="X43" s="16">
        <v>64</v>
      </c>
      <c r="Y43" s="16">
        <v>0</v>
      </c>
      <c r="Z43" s="16">
        <v>0</v>
      </c>
      <c r="AA43" s="16">
        <v>0</v>
      </c>
      <c r="AB43" s="16">
        <v>52</v>
      </c>
      <c r="AC43" s="16">
        <v>21</v>
      </c>
      <c r="AD43" s="16">
        <v>0</v>
      </c>
      <c r="AE43" s="16">
        <v>362</v>
      </c>
      <c r="AF43" s="16">
        <v>0</v>
      </c>
      <c r="AG43" s="16">
        <v>4</v>
      </c>
      <c r="AH43" s="16">
        <v>373</v>
      </c>
      <c r="AI43" s="16">
        <v>251</v>
      </c>
      <c r="AJ43" s="16">
        <v>119</v>
      </c>
      <c r="AK43" s="16">
        <v>132</v>
      </c>
      <c r="AL43" s="16">
        <v>8293</v>
      </c>
      <c r="AM43" s="16">
        <v>0</v>
      </c>
      <c r="AN43" s="16">
        <v>593</v>
      </c>
      <c r="AO43" s="16">
        <v>7</v>
      </c>
      <c r="AP43" s="16">
        <v>8098</v>
      </c>
      <c r="AQ43" s="16">
        <v>0</v>
      </c>
      <c r="AR43" s="16">
        <v>3345</v>
      </c>
      <c r="AS43" s="16">
        <v>0</v>
      </c>
      <c r="AT43" s="16">
        <v>0</v>
      </c>
      <c r="AU43" s="16">
        <v>0</v>
      </c>
      <c r="AV43" s="16">
        <v>127</v>
      </c>
      <c r="AW43" s="16">
        <v>0</v>
      </c>
      <c r="AX43" s="16">
        <v>0</v>
      </c>
      <c r="AY43" s="16">
        <v>0</v>
      </c>
      <c r="AZ43" s="16">
        <v>165</v>
      </c>
      <c r="BA43" s="16">
        <v>0</v>
      </c>
      <c r="BB43" s="16">
        <v>0</v>
      </c>
      <c r="BC43" s="16">
        <v>0</v>
      </c>
      <c r="BD43" s="16">
        <v>708</v>
      </c>
      <c r="BE43" s="16">
        <v>0</v>
      </c>
      <c r="BF43" s="16">
        <v>0</v>
      </c>
      <c r="BG43" s="16">
        <v>0</v>
      </c>
      <c r="BH43" s="16">
        <v>0</v>
      </c>
      <c r="BI43" s="16">
        <v>183</v>
      </c>
      <c r="BJ43" s="16">
        <v>0</v>
      </c>
      <c r="BK43" s="16">
        <v>105</v>
      </c>
      <c r="BL43" s="16">
        <v>36</v>
      </c>
      <c r="BM43" s="16">
        <v>0</v>
      </c>
      <c r="BN43" s="16">
        <v>6</v>
      </c>
      <c r="BO43" s="16">
        <v>0</v>
      </c>
      <c r="BP43" s="16">
        <v>0</v>
      </c>
      <c r="BQ43" s="16">
        <v>350</v>
      </c>
      <c r="BR43" s="16">
        <v>0</v>
      </c>
      <c r="BS43" s="16">
        <f t="shared" si="3"/>
        <v>32048</v>
      </c>
      <c r="BT43" s="16">
        <v>11090</v>
      </c>
      <c r="BU43" s="16">
        <v>0</v>
      </c>
      <c r="BV43" s="16">
        <v>0</v>
      </c>
      <c r="BW43" s="16">
        <v>2974</v>
      </c>
      <c r="BX43" s="16">
        <v>92</v>
      </c>
      <c r="BY43" s="16">
        <v>-599</v>
      </c>
      <c r="BZ43" s="16">
        <f t="shared" si="1"/>
        <v>13557</v>
      </c>
      <c r="CA43" s="16">
        <f t="shared" si="2"/>
        <v>45605</v>
      </c>
    </row>
    <row r="44" spans="1:79" x14ac:dyDescent="0.2">
      <c r="A44" s="18" t="s">
        <v>165</v>
      </c>
      <c r="B44" s="15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10872</v>
      </c>
      <c r="T44" s="16">
        <v>0</v>
      </c>
      <c r="U44" s="16">
        <v>0</v>
      </c>
      <c r="V44" s="16">
        <v>0</v>
      </c>
      <c r="W44" s="16">
        <v>42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f t="shared" si="3"/>
        <v>10914</v>
      </c>
      <c r="BT44" s="16">
        <v>29321</v>
      </c>
      <c r="BU44" s="16">
        <v>0</v>
      </c>
      <c r="BV44" s="16">
        <v>0</v>
      </c>
      <c r="BW44" s="16">
        <v>0</v>
      </c>
      <c r="BX44" s="16">
        <v>0</v>
      </c>
      <c r="BY44" s="16">
        <v>-1484</v>
      </c>
      <c r="BZ44" s="16">
        <f t="shared" si="1"/>
        <v>27837</v>
      </c>
      <c r="CA44" s="16">
        <f t="shared" si="2"/>
        <v>38751</v>
      </c>
    </row>
    <row r="45" spans="1:79" x14ac:dyDescent="0.2">
      <c r="A45" s="18" t="s">
        <v>252</v>
      </c>
      <c r="B45" s="15" t="s">
        <v>166</v>
      </c>
      <c r="C45" s="16">
        <v>802</v>
      </c>
      <c r="D45" s="16">
        <v>266</v>
      </c>
      <c r="E45" s="16">
        <v>32</v>
      </c>
      <c r="F45" s="16">
        <v>4</v>
      </c>
      <c r="G45" s="16">
        <v>82</v>
      </c>
      <c r="H45" s="16">
        <v>211</v>
      </c>
      <c r="I45" s="16">
        <v>32</v>
      </c>
      <c r="J45" s="16">
        <v>4951</v>
      </c>
      <c r="K45" s="16">
        <v>23</v>
      </c>
      <c r="L45" s="16">
        <v>5392</v>
      </c>
      <c r="M45" s="16">
        <v>380</v>
      </c>
      <c r="N45" s="16">
        <v>987</v>
      </c>
      <c r="O45" s="16">
        <v>849</v>
      </c>
      <c r="P45" s="16">
        <v>503</v>
      </c>
      <c r="Q45" s="16">
        <v>810</v>
      </c>
      <c r="R45" s="16">
        <v>1699</v>
      </c>
      <c r="S45" s="16">
        <v>14049</v>
      </c>
      <c r="T45" s="16">
        <v>1800</v>
      </c>
      <c r="U45" s="16">
        <v>237</v>
      </c>
      <c r="V45" s="16">
        <v>74</v>
      </c>
      <c r="W45" s="16">
        <v>88</v>
      </c>
      <c r="X45" s="16">
        <v>325</v>
      </c>
      <c r="Y45" s="16">
        <v>2213</v>
      </c>
      <c r="Z45" s="16">
        <v>1295</v>
      </c>
      <c r="AA45" s="16">
        <v>3318</v>
      </c>
      <c r="AB45" s="16">
        <v>2330</v>
      </c>
      <c r="AC45" s="16">
        <v>40</v>
      </c>
      <c r="AD45" s="16">
        <v>17</v>
      </c>
      <c r="AE45" s="16">
        <v>1885</v>
      </c>
      <c r="AF45" s="16">
        <v>1168</v>
      </c>
      <c r="AG45" s="16">
        <v>622</v>
      </c>
      <c r="AH45" s="16">
        <v>195</v>
      </c>
      <c r="AI45" s="16">
        <v>564</v>
      </c>
      <c r="AJ45" s="16">
        <v>1076</v>
      </c>
      <c r="AK45" s="16">
        <v>67</v>
      </c>
      <c r="AL45" s="16">
        <v>1393</v>
      </c>
      <c r="AM45" s="16">
        <v>20</v>
      </c>
      <c r="AN45" s="16">
        <v>99</v>
      </c>
      <c r="AO45" s="16">
        <v>86</v>
      </c>
      <c r="AP45" s="16">
        <v>445</v>
      </c>
      <c r="AQ45" s="16">
        <v>923</v>
      </c>
      <c r="AR45" s="16">
        <v>8576</v>
      </c>
      <c r="AS45" s="16">
        <v>269</v>
      </c>
      <c r="AT45" s="16">
        <v>67</v>
      </c>
      <c r="AU45" s="16">
        <v>21</v>
      </c>
      <c r="AV45" s="16">
        <v>408</v>
      </c>
      <c r="AW45" s="16">
        <v>286</v>
      </c>
      <c r="AX45" s="16">
        <v>2004</v>
      </c>
      <c r="AY45" s="16">
        <v>1284</v>
      </c>
      <c r="AZ45" s="16">
        <v>195</v>
      </c>
      <c r="BA45" s="16">
        <v>44</v>
      </c>
      <c r="BB45" s="16">
        <v>1066</v>
      </c>
      <c r="BC45" s="16">
        <v>2247</v>
      </c>
      <c r="BD45" s="16">
        <v>488</v>
      </c>
      <c r="BE45" s="16">
        <v>2439</v>
      </c>
      <c r="BF45" s="16">
        <v>597</v>
      </c>
      <c r="BG45" s="16">
        <v>863</v>
      </c>
      <c r="BH45" s="16">
        <v>796</v>
      </c>
      <c r="BI45" s="16">
        <v>3480</v>
      </c>
      <c r="BJ45" s="16">
        <v>57</v>
      </c>
      <c r="BK45" s="16">
        <v>1205</v>
      </c>
      <c r="BL45" s="16">
        <v>1097</v>
      </c>
      <c r="BM45" s="16">
        <v>765</v>
      </c>
      <c r="BN45" s="16">
        <v>257</v>
      </c>
      <c r="BO45" s="16">
        <v>1279</v>
      </c>
      <c r="BP45" s="16">
        <v>41</v>
      </c>
      <c r="BQ45" s="16">
        <v>862</v>
      </c>
      <c r="BR45" s="16">
        <v>0</v>
      </c>
      <c r="BS45" s="16">
        <f t="shared" si="3"/>
        <v>82045</v>
      </c>
      <c r="BT45" s="16">
        <v>8125</v>
      </c>
      <c r="BU45" s="16">
        <v>0</v>
      </c>
      <c r="BV45" s="16">
        <v>0</v>
      </c>
      <c r="BW45" s="16">
        <v>20712</v>
      </c>
      <c r="BX45" s="16">
        <v>0</v>
      </c>
      <c r="BY45" s="16">
        <v>-1500</v>
      </c>
      <c r="BZ45" s="16">
        <f t="shared" si="1"/>
        <v>27337</v>
      </c>
      <c r="CA45" s="16">
        <f t="shared" si="2"/>
        <v>109382</v>
      </c>
    </row>
    <row r="46" spans="1:79" x14ac:dyDescent="0.2">
      <c r="A46" s="18" t="s">
        <v>253</v>
      </c>
      <c r="B46" s="15" t="s">
        <v>167</v>
      </c>
      <c r="C46" s="16">
        <v>14</v>
      </c>
      <c r="D46" s="16">
        <v>0</v>
      </c>
      <c r="E46" s="16">
        <v>4</v>
      </c>
      <c r="F46" s="16">
        <v>0</v>
      </c>
      <c r="G46" s="16">
        <v>18</v>
      </c>
      <c r="H46" s="16">
        <v>30</v>
      </c>
      <c r="I46" s="16">
        <v>7</v>
      </c>
      <c r="J46" s="16">
        <v>91</v>
      </c>
      <c r="K46" s="16">
        <v>22</v>
      </c>
      <c r="L46" s="16">
        <v>117</v>
      </c>
      <c r="M46" s="16">
        <v>440</v>
      </c>
      <c r="N46" s="16">
        <v>0</v>
      </c>
      <c r="O46" s="16">
        <v>17</v>
      </c>
      <c r="P46" s="16">
        <v>17</v>
      </c>
      <c r="Q46" s="16">
        <v>6</v>
      </c>
      <c r="R46" s="16">
        <v>33</v>
      </c>
      <c r="S46" s="16">
        <v>228</v>
      </c>
      <c r="T46" s="16">
        <v>1779</v>
      </c>
      <c r="U46" s="16">
        <v>6</v>
      </c>
      <c r="V46" s="16">
        <v>12</v>
      </c>
      <c r="W46" s="16">
        <v>1</v>
      </c>
      <c r="X46" s="16">
        <v>38</v>
      </c>
      <c r="Y46" s="16">
        <v>0</v>
      </c>
      <c r="Z46" s="16">
        <v>15</v>
      </c>
      <c r="AA46" s="16">
        <v>34</v>
      </c>
      <c r="AB46" s="16">
        <v>13</v>
      </c>
      <c r="AC46" s="16">
        <v>24</v>
      </c>
      <c r="AD46" s="16">
        <v>2</v>
      </c>
      <c r="AE46" s="16">
        <v>30</v>
      </c>
      <c r="AF46" s="16">
        <v>334</v>
      </c>
      <c r="AG46" s="16">
        <v>14</v>
      </c>
      <c r="AH46" s="16">
        <v>27</v>
      </c>
      <c r="AI46" s="16">
        <v>39</v>
      </c>
      <c r="AJ46" s="16">
        <v>29</v>
      </c>
      <c r="AK46" s="16">
        <v>7</v>
      </c>
      <c r="AL46" s="16">
        <v>41</v>
      </c>
      <c r="AM46" s="16">
        <v>0</v>
      </c>
      <c r="AN46" s="16">
        <v>42</v>
      </c>
      <c r="AO46" s="16">
        <v>15</v>
      </c>
      <c r="AP46" s="16">
        <v>49</v>
      </c>
      <c r="AQ46" s="16">
        <v>148</v>
      </c>
      <c r="AR46" s="16">
        <v>11334</v>
      </c>
      <c r="AS46" s="16">
        <v>88</v>
      </c>
      <c r="AT46" s="16">
        <v>1</v>
      </c>
      <c r="AU46" s="16">
        <v>56</v>
      </c>
      <c r="AV46" s="16">
        <v>79</v>
      </c>
      <c r="AW46" s="16">
        <v>3</v>
      </c>
      <c r="AX46" s="16">
        <v>102</v>
      </c>
      <c r="AY46" s="16">
        <v>2063</v>
      </c>
      <c r="AZ46" s="16">
        <v>334</v>
      </c>
      <c r="BA46" s="16">
        <v>1003</v>
      </c>
      <c r="BB46" s="16">
        <v>934</v>
      </c>
      <c r="BC46" s="16">
        <v>2596</v>
      </c>
      <c r="BD46" s="16">
        <v>595</v>
      </c>
      <c r="BE46" s="16">
        <v>911</v>
      </c>
      <c r="BF46" s="16">
        <v>397</v>
      </c>
      <c r="BG46" s="16">
        <v>4917</v>
      </c>
      <c r="BH46" s="16">
        <v>97</v>
      </c>
      <c r="BI46" s="16">
        <v>2512</v>
      </c>
      <c r="BJ46" s="16">
        <v>2</v>
      </c>
      <c r="BK46" s="16">
        <v>2106</v>
      </c>
      <c r="BL46" s="16">
        <v>485</v>
      </c>
      <c r="BM46" s="16">
        <v>15</v>
      </c>
      <c r="BN46" s="16">
        <v>168</v>
      </c>
      <c r="BO46" s="16">
        <v>37</v>
      </c>
      <c r="BP46" s="16">
        <v>616</v>
      </c>
      <c r="BQ46" s="16">
        <v>546</v>
      </c>
      <c r="BR46" s="16">
        <v>0</v>
      </c>
      <c r="BS46" s="16">
        <f t="shared" si="3"/>
        <v>35740</v>
      </c>
      <c r="BT46" s="16">
        <v>92</v>
      </c>
      <c r="BU46" s="16">
        <v>0</v>
      </c>
      <c r="BV46" s="16">
        <v>0</v>
      </c>
      <c r="BW46" s="16">
        <v>735</v>
      </c>
      <c r="BX46" s="16">
        <v>0</v>
      </c>
      <c r="BY46" s="16">
        <v>-1131</v>
      </c>
      <c r="BZ46" s="16">
        <f t="shared" si="1"/>
        <v>-304</v>
      </c>
      <c r="CA46" s="16">
        <f t="shared" si="2"/>
        <v>35436</v>
      </c>
    </row>
    <row r="47" spans="1:79" x14ac:dyDescent="0.2">
      <c r="A47" s="18" t="s">
        <v>168</v>
      </c>
      <c r="B47" s="15" t="s">
        <v>46</v>
      </c>
      <c r="C47" s="16">
        <v>0</v>
      </c>
      <c r="D47" s="16">
        <v>0</v>
      </c>
      <c r="E47" s="16">
        <v>0</v>
      </c>
      <c r="F47" s="16">
        <v>0</v>
      </c>
      <c r="G47" s="16">
        <v>4557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16808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553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f t="shared" si="3"/>
        <v>21918</v>
      </c>
      <c r="BT47" s="16">
        <v>4673</v>
      </c>
      <c r="BU47" s="16">
        <v>0</v>
      </c>
      <c r="BV47" s="16">
        <v>0</v>
      </c>
      <c r="BW47" s="16">
        <v>743</v>
      </c>
      <c r="BX47" s="16">
        <v>0</v>
      </c>
      <c r="BY47" s="16">
        <v>556</v>
      </c>
      <c r="BZ47" s="16">
        <f t="shared" si="1"/>
        <v>5972</v>
      </c>
      <c r="CA47" s="16">
        <f t="shared" si="2"/>
        <v>27890</v>
      </c>
    </row>
    <row r="48" spans="1:79" x14ac:dyDescent="0.2">
      <c r="A48" s="18" t="s">
        <v>169</v>
      </c>
      <c r="B48" s="15" t="s">
        <v>24</v>
      </c>
      <c r="C48" s="16">
        <v>1259</v>
      </c>
      <c r="D48" s="16">
        <v>1162</v>
      </c>
      <c r="E48" s="16">
        <v>136</v>
      </c>
      <c r="F48" s="16">
        <v>1</v>
      </c>
      <c r="G48" s="16">
        <v>556</v>
      </c>
      <c r="H48" s="16">
        <v>2</v>
      </c>
      <c r="I48" s="16">
        <v>5</v>
      </c>
      <c r="J48" s="16">
        <v>663</v>
      </c>
      <c r="K48" s="16">
        <v>12</v>
      </c>
      <c r="L48" s="16">
        <v>90</v>
      </c>
      <c r="M48" s="16">
        <v>131</v>
      </c>
      <c r="N48" s="16">
        <v>1</v>
      </c>
      <c r="O48" s="16">
        <v>1</v>
      </c>
      <c r="P48" s="16">
        <v>0</v>
      </c>
      <c r="Q48" s="16">
        <v>0</v>
      </c>
      <c r="R48" s="16">
        <v>206</v>
      </c>
      <c r="S48" s="16">
        <v>28</v>
      </c>
      <c r="T48" s="16">
        <v>0</v>
      </c>
      <c r="U48" s="16">
        <v>9</v>
      </c>
      <c r="V48" s="16">
        <v>0</v>
      </c>
      <c r="W48" s="16">
        <v>1</v>
      </c>
      <c r="X48" s="16">
        <v>2</v>
      </c>
      <c r="Y48" s="16">
        <v>0</v>
      </c>
      <c r="Z48" s="16">
        <v>0</v>
      </c>
      <c r="AA48" s="16">
        <v>0</v>
      </c>
      <c r="AB48" s="16">
        <v>2</v>
      </c>
      <c r="AC48" s="16">
        <v>3</v>
      </c>
      <c r="AD48" s="16">
        <v>1</v>
      </c>
      <c r="AE48" s="16">
        <v>17</v>
      </c>
      <c r="AF48" s="16">
        <v>0</v>
      </c>
      <c r="AG48" s="16">
        <v>2</v>
      </c>
      <c r="AH48" s="16">
        <v>4</v>
      </c>
      <c r="AI48" s="16">
        <v>49</v>
      </c>
      <c r="AJ48" s="16">
        <v>10</v>
      </c>
      <c r="AK48" s="16">
        <v>1</v>
      </c>
      <c r="AL48" s="16">
        <v>7</v>
      </c>
      <c r="AM48" s="16">
        <v>11</v>
      </c>
      <c r="AN48" s="16">
        <v>47</v>
      </c>
      <c r="AO48" s="16">
        <v>179</v>
      </c>
      <c r="AP48" s="16">
        <v>1157</v>
      </c>
      <c r="AQ48" s="16">
        <v>1301</v>
      </c>
      <c r="AR48" s="16">
        <v>2813</v>
      </c>
      <c r="AS48" s="16">
        <v>2424</v>
      </c>
      <c r="AT48" s="16">
        <v>33</v>
      </c>
      <c r="AU48" s="16">
        <v>143</v>
      </c>
      <c r="AV48" s="16">
        <v>154</v>
      </c>
      <c r="AW48" s="16">
        <v>85</v>
      </c>
      <c r="AX48" s="16">
        <v>286</v>
      </c>
      <c r="AY48" s="16">
        <v>30</v>
      </c>
      <c r="AZ48" s="16">
        <v>72</v>
      </c>
      <c r="BA48" s="16">
        <v>134</v>
      </c>
      <c r="BB48" s="16">
        <v>268</v>
      </c>
      <c r="BC48" s="16">
        <v>1070</v>
      </c>
      <c r="BD48" s="16">
        <v>150</v>
      </c>
      <c r="BE48" s="16">
        <v>1112</v>
      </c>
      <c r="BF48" s="16">
        <v>506</v>
      </c>
      <c r="BG48" s="16">
        <v>159</v>
      </c>
      <c r="BH48" s="16">
        <v>700</v>
      </c>
      <c r="BI48" s="16">
        <v>852</v>
      </c>
      <c r="BJ48" s="16">
        <v>166</v>
      </c>
      <c r="BK48" s="16">
        <v>2197</v>
      </c>
      <c r="BL48" s="16">
        <v>267</v>
      </c>
      <c r="BM48" s="16">
        <v>61</v>
      </c>
      <c r="BN48" s="16">
        <v>106</v>
      </c>
      <c r="BO48" s="16">
        <v>381</v>
      </c>
      <c r="BP48" s="16">
        <v>138</v>
      </c>
      <c r="BQ48" s="16">
        <v>428</v>
      </c>
      <c r="BR48" s="16">
        <v>0</v>
      </c>
      <c r="BS48" s="16">
        <f t="shared" si="3"/>
        <v>21791</v>
      </c>
      <c r="BT48" s="16">
        <v>0</v>
      </c>
      <c r="BU48" s="16">
        <v>0</v>
      </c>
      <c r="BV48" s="16">
        <v>0</v>
      </c>
      <c r="BW48" s="16">
        <v>155769</v>
      </c>
      <c r="BX48" s="16">
        <v>0</v>
      </c>
      <c r="BY48" s="16">
        <v>0</v>
      </c>
      <c r="BZ48" s="16">
        <f t="shared" si="1"/>
        <v>155769</v>
      </c>
      <c r="CA48" s="16">
        <f t="shared" si="2"/>
        <v>177560</v>
      </c>
    </row>
    <row r="49" spans="1:79" x14ac:dyDescent="0.2">
      <c r="A49" s="18" t="s">
        <v>170</v>
      </c>
      <c r="B49" s="15" t="s">
        <v>44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2498</v>
      </c>
      <c r="V49" s="16">
        <v>0</v>
      </c>
      <c r="W49" s="16">
        <v>18858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f t="shared" si="3"/>
        <v>21356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2809</v>
      </c>
      <c r="BZ49" s="16">
        <f t="shared" si="1"/>
        <v>2809</v>
      </c>
      <c r="CA49" s="16">
        <f t="shared" si="2"/>
        <v>24165</v>
      </c>
    </row>
    <row r="50" spans="1:79" x14ac:dyDescent="0.2">
      <c r="A50" s="18" t="s">
        <v>171</v>
      </c>
      <c r="B50" s="15" t="s">
        <v>59</v>
      </c>
      <c r="C50" s="16">
        <v>103</v>
      </c>
      <c r="D50" s="16">
        <v>58</v>
      </c>
      <c r="E50" s="16">
        <v>11</v>
      </c>
      <c r="F50" s="16">
        <v>584</v>
      </c>
      <c r="G50" s="16">
        <v>51</v>
      </c>
      <c r="H50" s="16">
        <v>0</v>
      </c>
      <c r="I50" s="16">
        <v>395</v>
      </c>
      <c r="J50" s="16">
        <v>846</v>
      </c>
      <c r="K50" s="16">
        <v>0</v>
      </c>
      <c r="L50" s="16">
        <v>401</v>
      </c>
      <c r="M50" s="16">
        <v>167</v>
      </c>
      <c r="N50" s="16">
        <v>0</v>
      </c>
      <c r="O50" s="16">
        <v>46</v>
      </c>
      <c r="P50" s="16">
        <v>0</v>
      </c>
      <c r="Q50" s="16">
        <v>0</v>
      </c>
      <c r="R50" s="16">
        <v>50</v>
      </c>
      <c r="S50" s="16">
        <v>1427</v>
      </c>
      <c r="T50" s="16">
        <v>0</v>
      </c>
      <c r="U50" s="16">
        <v>431</v>
      </c>
      <c r="V50" s="16">
        <v>0</v>
      </c>
      <c r="W50" s="16">
        <v>1119</v>
      </c>
      <c r="X50" s="16">
        <v>166</v>
      </c>
      <c r="Y50" s="16">
        <v>20</v>
      </c>
      <c r="Z50" s="16">
        <v>12</v>
      </c>
      <c r="AA50" s="16">
        <v>56</v>
      </c>
      <c r="AB50" s="16">
        <v>769</v>
      </c>
      <c r="AC50" s="16">
        <v>426</v>
      </c>
      <c r="AD50" s="16">
        <v>2949</v>
      </c>
      <c r="AE50" s="16">
        <v>30</v>
      </c>
      <c r="AF50" s="16">
        <v>0</v>
      </c>
      <c r="AG50" s="16">
        <v>5</v>
      </c>
      <c r="AH50" s="16">
        <v>116</v>
      </c>
      <c r="AI50" s="16">
        <v>3</v>
      </c>
      <c r="AJ50" s="16">
        <v>3</v>
      </c>
      <c r="AK50" s="16">
        <v>8</v>
      </c>
      <c r="AL50" s="16">
        <v>3</v>
      </c>
      <c r="AM50" s="16">
        <v>10</v>
      </c>
      <c r="AN50" s="16">
        <v>563</v>
      </c>
      <c r="AO50" s="16">
        <v>103</v>
      </c>
      <c r="AP50" s="16">
        <v>1007</v>
      </c>
      <c r="AQ50" s="16">
        <v>7</v>
      </c>
      <c r="AR50" s="16">
        <v>893</v>
      </c>
      <c r="AS50" s="16">
        <v>2</v>
      </c>
      <c r="AT50" s="16">
        <v>1431</v>
      </c>
      <c r="AU50" s="16">
        <v>0</v>
      </c>
      <c r="AV50" s="16">
        <v>619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2</v>
      </c>
      <c r="BG50" s="16">
        <v>0</v>
      </c>
      <c r="BH50" s="16">
        <v>9</v>
      </c>
      <c r="BI50" s="16">
        <v>19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f t="shared" si="3"/>
        <v>14920</v>
      </c>
      <c r="BT50" s="16">
        <v>12233</v>
      </c>
      <c r="BU50" s="16">
        <v>0</v>
      </c>
      <c r="BV50" s="16">
        <v>0</v>
      </c>
      <c r="BW50" s="16">
        <v>0</v>
      </c>
      <c r="BX50" s="16">
        <v>0</v>
      </c>
      <c r="BY50" s="16">
        <v>-539</v>
      </c>
      <c r="BZ50" s="16">
        <f t="shared" si="1"/>
        <v>11694</v>
      </c>
      <c r="CA50" s="16">
        <f t="shared" si="2"/>
        <v>26614</v>
      </c>
    </row>
    <row r="51" spans="1:79" x14ac:dyDescent="0.2">
      <c r="A51" s="18" t="s">
        <v>172</v>
      </c>
      <c r="B51" s="15" t="s">
        <v>45</v>
      </c>
      <c r="C51" s="16">
        <v>14291</v>
      </c>
      <c r="D51" s="16">
        <v>3999</v>
      </c>
      <c r="E51" s="16">
        <v>811</v>
      </c>
      <c r="F51" s="16">
        <v>862</v>
      </c>
      <c r="G51" s="16">
        <v>304</v>
      </c>
      <c r="H51" s="16">
        <v>7248</v>
      </c>
      <c r="I51" s="16">
        <v>1208</v>
      </c>
      <c r="J51" s="16">
        <v>3036</v>
      </c>
      <c r="K51" s="16">
        <v>1405</v>
      </c>
      <c r="L51" s="16">
        <v>3984</v>
      </c>
      <c r="M51" s="16">
        <v>728</v>
      </c>
      <c r="N51" s="16">
        <v>26</v>
      </c>
      <c r="O51" s="16">
        <v>197</v>
      </c>
      <c r="P51" s="16">
        <v>149</v>
      </c>
      <c r="Q51" s="16">
        <v>137</v>
      </c>
      <c r="R51" s="16">
        <v>118</v>
      </c>
      <c r="S51" s="16">
        <v>625</v>
      </c>
      <c r="T51" s="16">
        <v>29</v>
      </c>
      <c r="U51" s="16">
        <v>33</v>
      </c>
      <c r="V51" s="16">
        <v>1255</v>
      </c>
      <c r="W51" s="16">
        <v>1207</v>
      </c>
      <c r="X51" s="16">
        <v>405</v>
      </c>
      <c r="Y51" s="16">
        <v>323</v>
      </c>
      <c r="Z51" s="16">
        <v>220</v>
      </c>
      <c r="AA51" s="16">
        <v>860</v>
      </c>
      <c r="AB51" s="16">
        <v>1161</v>
      </c>
      <c r="AC51" s="16">
        <v>1058</v>
      </c>
      <c r="AD51" s="16">
        <v>261</v>
      </c>
      <c r="AE51" s="16">
        <v>419</v>
      </c>
      <c r="AF51" s="16">
        <v>274</v>
      </c>
      <c r="AG51" s="16">
        <v>312</v>
      </c>
      <c r="AH51" s="16">
        <v>335</v>
      </c>
      <c r="AI51" s="16">
        <v>1208</v>
      </c>
      <c r="AJ51" s="16">
        <v>277</v>
      </c>
      <c r="AK51" s="16">
        <v>104</v>
      </c>
      <c r="AL51" s="16">
        <v>297</v>
      </c>
      <c r="AM51" s="16">
        <v>273</v>
      </c>
      <c r="AN51" s="16">
        <v>2863</v>
      </c>
      <c r="AO51" s="16">
        <v>942</v>
      </c>
      <c r="AP51" s="16">
        <v>5751</v>
      </c>
      <c r="AQ51" s="16">
        <v>207</v>
      </c>
      <c r="AR51" s="16">
        <v>13351</v>
      </c>
      <c r="AS51" s="16">
        <v>94876</v>
      </c>
      <c r="AT51" s="16">
        <v>551</v>
      </c>
      <c r="AU51" s="16">
        <v>79</v>
      </c>
      <c r="AV51" s="16">
        <v>1817</v>
      </c>
      <c r="AW51" s="16">
        <v>25</v>
      </c>
      <c r="AX51" s="16">
        <v>5</v>
      </c>
      <c r="AY51" s="16">
        <v>2</v>
      </c>
      <c r="AZ51" s="16">
        <v>10</v>
      </c>
      <c r="BA51" s="16">
        <v>2</v>
      </c>
      <c r="BB51" s="16">
        <v>0</v>
      </c>
      <c r="BC51" s="16">
        <v>0</v>
      </c>
      <c r="BD51" s="16">
        <v>2</v>
      </c>
      <c r="BE51" s="16">
        <v>0</v>
      </c>
      <c r="BF51" s="16">
        <v>15</v>
      </c>
      <c r="BG51" s="16">
        <v>1</v>
      </c>
      <c r="BH51" s="16">
        <v>118</v>
      </c>
      <c r="BI51" s="16">
        <v>1</v>
      </c>
      <c r="BJ51" s="16">
        <v>447</v>
      </c>
      <c r="BK51" s="16">
        <v>516</v>
      </c>
      <c r="BL51" s="16">
        <v>146</v>
      </c>
      <c r="BM51" s="16">
        <v>122</v>
      </c>
      <c r="BN51" s="16">
        <v>50</v>
      </c>
      <c r="BO51" s="16">
        <v>65</v>
      </c>
      <c r="BP51" s="16">
        <v>73</v>
      </c>
      <c r="BQ51" s="16">
        <v>268</v>
      </c>
      <c r="BR51" s="16">
        <v>0</v>
      </c>
      <c r="BS51" s="16">
        <f t="shared" si="3"/>
        <v>171744</v>
      </c>
      <c r="BT51" s="16">
        <v>0</v>
      </c>
      <c r="BU51" s="16">
        <v>0</v>
      </c>
      <c r="BV51" s="16">
        <v>0</v>
      </c>
      <c r="BW51" s="16">
        <v>7768</v>
      </c>
      <c r="BX51" s="16">
        <v>0</v>
      </c>
      <c r="BY51" s="16">
        <v>0</v>
      </c>
      <c r="BZ51" s="16">
        <f t="shared" si="1"/>
        <v>7768</v>
      </c>
      <c r="CA51" s="16">
        <f t="shared" si="2"/>
        <v>179512</v>
      </c>
    </row>
    <row r="52" spans="1:79" x14ac:dyDescent="0.2">
      <c r="A52" s="18" t="s">
        <v>254</v>
      </c>
      <c r="B52" s="15" t="s">
        <v>47</v>
      </c>
      <c r="C52" s="16">
        <v>2279</v>
      </c>
      <c r="D52" s="16">
        <v>1547</v>
      </c>
      <c r="E52" s="16">
        <v>97</v>
      </c>
      <c r="F52" s="16">
        <v>27</v>
      </c>
      <c r="G52" s="16">
        <v>1711</v>
      </c>
      <c r="H52" s="16">
        <v>945</v>
      </c>
      <c r="I52" s="16">
        <v>154</v>
      </c>
      <c r="J52" s="16">
        <v>144</v>
      </c>
      <c r="K52" s="16">
        <v>2</v>
      </c>
      <c r="L52" s="16">
        <v>898</v>
      </c>
      <c r="M52" s="16">
        <v>113</v>
      </c>
      <c r="N52" s="16">
        <v>7</v>
      </c>
      <c r="O52" s="16">
        <v>118</v>
      </c>
      <c r="P52" s="16">
        <v>0</v>
      </c>
      <c r="Q52" s="16">
        <v>134</v>
      </c>
      <c r="R52" s="16">
        <v>0</v>
      </c>
      <c r="S52" s="16">
        <v>815</v>
      </c>
      <c r="T52" s="16">
        <v>0</v>
      </c>
      <c r="U52" s="16">
        <v>213531</v>
      </c>
      <c r="V52" s="16">
        <v>0</v>
      </c>
      <c r="W52" s="16">
        <v>2012</v>
      </c>
      <c r="X52" s="16">
        <v>1099</v>
      </c>
      <c r="Y52" s="16">
        <v>409</v>
      </c>
      <c r="Z52" s="16">
        <v>12</v>
      </c>
      <c r="AA52" s="16">
        <v>1936</v>
      </c>
      <c r="AB52" s="16">
        <v>3344</v>
      </c>
      <c r="AC52" s="16">
        <v>3371</v>
      </c>
      <c r="AD52" s="16">
        <v>275</v>
      </c>
      <c r="AE52" s="16">
        <v>196</v>
      </c>
      <c r="AF52" s="16">
        <v>1</v>
      </c>
      <c r="AG52" s="16">
        <v>836</v>
      </c>
      <c r="AH52" s="16">
        <v>254</v>
      </c>
      <c r="AI52" s="16">
        <v>208</v>
      </c>
      <c r="AJ52" s="16">
        <v>398</v>
      </c>
      <c r="AK52" s="16">
        <v>20</v>
      </c>
      <c r="AL52" s="16">
        <v>107</v>
      </c>
      <c r="AM52" s="16">
        <v>265</v>
      </c>
      <c r="AN52" s="16">
        <v>298</v>
      </c>
      <c r="AO52" s="16">
        <v>193</v>
      </c>
      <c r="AP52" s="16">
        <v>1959</v>
      </c>
      <c r="AQ52" s="16">
        <v>5</v>
      </c>
      <c r="AR52" s="16">
        <v>6540</v>
      </c>
      <c r="AS52" s="16">
        <v>5274</v>
      </c>
      <c r="AT52" s="16">
        <v>78</v>
      </c>
      <c r="AU52" s="16">
        <v>0</v>
      </c>
      <c r="AV52" s="16">
        <v>137</v>
      </c>
      <c r="AW52" s="16">
        <v>24</v>
      </c>
      <c r="AX52" s="16">
        <v>3684</v>
      </c>
      <c r="AY52" s="16">
        <v>0</v>
      </c>
      <c r="AZ52" s="16">
        <v>4</v>
      </c>
      <c r="BA52" s="16">
        <v>0</v>
      </c>
      <c r="BB52" s="16">
        <v>0</v>
      </c>
      <c r="BC52" s="16">
        <v>0</v>
      </c>
      <c r="BD52" s="16">
        <v>4</v>
      </c>
      <c r="BE52" s="16">
        <v>0</v>
      </c>
      <c r="BF52" s="16">
        <v>181</v>
      </c>
      <c r="BG52" s="16">
        <v>40</v>
      </c>
      <c r="BH52" s="16">
        <v>329</v>
      </c>
      <c r="BI52" s="16">
        <v>2</v>
      </c>
      <c r="BJ52" s="16">
        <v>0</v>
      </c>
      <c r="BK52" s="16">
        <v>701</v>
      </c>
      <c r="BL52" s="16">
        <v>159</v>
      </c>
      <c r="BM52" s="16">
        <v>0</v>
      </c>
      <c r="BN52" s="16">
        <v>42</v>
      </c>
      <c r="BO52" s="16">
        <v>60</v>
      </c>
      <c r="BP52" s="16">
        <v>4</v>
      </c>
      <c r="BQ52" s="16">
        <v>419</v>
      </c>
      <c r="BR52" s="16">
        <v>0</v>
      </c>
      <c r="BS52" s="16">
        <f t="shared" si="3"/>
        <v>257402</v>
      </c>
      <c r="BT52" s="16">
        <v>7139</v>
      </c>
      <c r="BU52" s="16">
        <v>0</v>
      </c>
      <c r="BV52" s="16">
        <v>0</v>
      </c>
      <c r="BW52" s="16">
        <v>38123</v>
      </c>
      <c r="BX52" s="16">
        <v>0</v>
      </c>
      <c r="BY52" s="16">
        <v>321</v>
      </c>
      <c r="BZ52" s="16">
        <f t="shared" si="1"/>
        <v>45583</v>
      </c>
      <c r="CA52" s="16">
        <f t="shared" si="2"/>
        <v>302985</v>
      </c>
    </row>
    <row r="53" spans="1:79" x14ac:dyDescent="0.2">
      <c r="A53" s="18" t="s">
        <v>255</v>
      </c>
      <c r="B53" s="15" t="s">
        <v>256</v>
      </c>
      <c r="C53" s="16">
        <v>176</v>
      </c>
      <c r="D53" s="16">
        <v>167</v>
      </c>
      <c r="E53" s="16">
        <v>7</v>
      </c>
      <c r="F53" s="16">
        <v>6</v>
      </c>
      <c r="G53" s="16">
        <v>1650</v>
      </c>
      <c r="H53" s="16">
        <v>0</v>
      </c>
      <c r="I53" s="16">
        <v>3</v>
      </c>
      <c r="J53" s="16">
        <v>356</v>
      </c>
      <c r="K53" s="16">
        <v>110</v>
      </c>
      <c r="L53" s="16">
        <v>175</v>
      </c>
      <c r="M53" s="16">
        <v>105</v>
      </c>
      <c r="N53" s="16">
        <v>0</v>
      </c>
      <c r="O53" s="16">
        <v>0</v>
      </c>
      <c r="P53" s="16">
        <v>0</v>
      </c>
      <c r="Q53" s="16">
        <v>0</v>
      </c>
      <c r="R53" s="16">
        <v>104</v>
      </c>
      <c r="S53" s="16">
        <v>13</v>
      </c>
      <c r="T53" s="16">
        <v>0</v>
      </c>
      <c r="U53" s="16">
        <v>40293</v>
      </c>
      <c r="V53" s="16">
        <v>674</v>
      </c>
      <c r="W53" s="16">
        <v>605</v>
      </c>
      <c r="X53" s="16">
        <v>538</v>
      </c>
      <c r="Y53" s="16">
        <v>3041</v>
      </c>
      <c r="Z53" s="16">
        <v>1760</v>
      </c>
      <c r="AA53" s="16">
        <v>0</v>
      </c>
      <c r="AB53" s="16">
        <v>2</v>
      </c>
      <c r="AC53" s="16">
        <v>1</v>
      </c>
      <c r="AD53" s="16">
        <v>0</v>
      </c>
      <c r="AE53" s="16">
        <v>75</v>
      </c>
      <c r="AF53" s="16">
        <v>0</v>
      </c>
      <c r="AG53" s="16">
        <v>5</v>
      </c>
      <c r="AH53" s="16">
        <v>4</v>
      </c>
      <c r="AI53" s="16">
        <v>39</v>
      </c>
      <c r="AJ53" s="16">
        <v>5</v>
      </c>
      <c r="AK53" s="16">
        <v>1</v>
      </c>
      <c r="AL53" s="16">
        <v>6</v>
      </c>
      <c r="AM53" s="16">
        <v>6</v>
      </c>
      <c r="AN53" s="16">
        <v>25</v>
      </c>
      <c r="AO53" s="16">
        <v>84</v>
      </c>
      <c r="AP53" s="16">
        <v>913</v>
      </c>
      <c r="AQ53" s="16">
        <v>963</v>
      </c>
      <c r="AR53" s="16">
        <v>1428</v>
      </c>
      <c r="AS53" s="16">
        <v>2261</v>
      </c>
      <c r="AT53" s="16">
        <v>18</v>
      </c>
      <c r="AU53" s="16">
        <v>76</v>
      </c>
      <c r="AV53" s="16">
        <v>131</v>
      </c>
      <c r="AW53" s="16">
        <v>37</v>
      </c>
      <c r="AX53" s="16">
        <v>142</v>
      </c>
      <c r="AY53" s="16">
        <v>16</v>
      </c>
      <c r="AZ53" s="16">
        <v>30</v>
      </c>
      <c r="BA53" s="16">
        <v>74</v>
      </c>
      <c r="BB53" s="16">
        <v>134</v>
      </c>
      <c r="BC53" s="16">
        <v>299</v>
      </c>
      <c r="BD53" s="16">
        <v>67</v>
      </c>
      <c r="BE53" s="16">
        <v>331</v>
      </c>
      <c r="BF53" s="16">
        <v>346</v>
      </c>
      <c r="BG53" s="16">
        <v>113</v>
      </c>
      <c r="BH53" s="16">
        <v>378</v>
      </c>
      <c r="BI53" s="16">
        <v>429</v>
      </c>
      <c r="BJ53" s="16">
        <v>184</v>
      </c>
      <c r="BK53" s="16">
        <v>1288</v>
      </c>
      <c r="BL53" s="16">
        <v>169</v>
      </c>
      <c r="BM53" s="16">
        <v>11</v>
      </c>
      <c r="BN53" s="16">
        <v>72</v>
      </c>
      <c r="BO53" s="16">
        <v>260</v>
      </c>
      <c r="BP53" s="16">
        <v>63</v>
      </c>
      <c r="BQ53" s="16">
        <v>429</v>
      </c>
      <c r="BR53" s="16">
        <v>0</v>
      </c>
      <c r="BS53" s="16">
        <f t="shared" si="3"/>
        <v>60698</v>
      </c>
      <c r="BT53" s="16">
        <v>4092</v>
      </c>
      <c r="BU53" s="16">
        <v>0</v>
      </c>
      <c r="BV53" s="16">
        <v>0</v>
      </c>
      <c r="BW53" s="16">
        <v>64562</v>
      </c>
      <c r="BX53" s="16">
        <v>0</v>
      </c>
      <c r="BY53" s="16">
        <v>-5012</v>
      </c>
      <c r="BZ53" s="16">
        <f t="shared" si="1"/>
        <v>63642</v>
      </c>
      <c r="CA53" s="16">
        <f t="shared" si="2"/>
        <v>124340</v>
      </c>
    </row>
    <row r="54" spans="1:79" x14ac:dyDescent="0.2">
      <c r="A54" s="18" t="s">
        <v>174</v>
      </c>
      <c r="B54" s="15" t="s">
        <v>173</v>
      </c>
      <c r="C54" s="16">
        <v>11375</v>
      </c>
      <c r="D54" s="16">
        <v>2201</v>
      </c>
      <c r="E54" s="16">
        <v>141</v>
      </c>
      <c r="F54" s="16">
        <v>129</v>
      </c>
      <c r="G54" s="16">
        <v>3654</v>
      </c>
      <c r="H54" s="16">
        <v>1</v>
      </c>
      <c r="I54" s="16">
        <v>131</v>
      </c>
      <c r="J54" s="16">
        <v>1</v>
      </c>
      <c r="K54" s="16">
        <v>182</v>
      </c>
      <c r="L54" s="16">
        <v>1161</v>
      </c>
      <c r="M54" s="16">
        <v>151</v>
      </c>
      <c r="N54" s="16">
        <v>0</v>
      </c>
      <c r="O54" s="16">
        <v>316</v>
      </c>
      <c r="P54" s="16">
        <v>0</v>
      </c>
      <c r="Q54" s="16">
        <v>300</v>
      </c>
      <c r="R54" s="16">
        <v>0</v>
      </c>
      <c r="S54" s="16">
        <v>5645</v>
      </c>
      <c r="T54" s="16">
        <v>14</v>
      </c>
      <c r="U54" s="16">
        <v>0</v>
      </c>
      <c r="V54" s="16">
        <v>13</v>
      </c>
      <c r="W54" s="16">
        <v>47275</v>
      </c>
      <c r="X54" s="16">
        <v>5500</v>
      </c>
      <c r="Y54" s="16">
        <v>1944</v>
      </c>
      <c r="Z54" s="16">
        <v>342</v>
      </c>
      <c r="AA54" s="16">
        <v>843</v>
      </c>
      <c r="AB54" s="16">
        <v>2878</v>
      </c>
      <c r="AC54" s="16">
        <v>1284</v>
      </c>
      <c r="AD54" s="16">
        <v>1482</v>
      </c>
      <c r="AE54" s="16">
        <v>610</v>
      </c>
      <c r="AF54" s="16">
        <v>0</v>
      </c>
      <c r="AG54" s="16">
        <v>313</v>
      </c>
      <c r="AH54" s="16">
        <v>28</v>
      </c>
      <c r="AI54" s="16">
        <v>14</v>
      </c>
      <c r="AJ54" s="16">
        <v>15</v>
      </c>
      <c r="AK54" s="16">
        <v>125</v>
      </c>
      <c r="AL54" s="16">
        <v>341</v>
      </c>
      <c r="AM54" s="16">
        <v>338</v>
      </c>
      <c r="AN54" s="16">
        <v>357</v>
      </c>
      <c r="AO54" s="16">
        <v>1571</v>
      </c>
      <c r="AP54" s="16">
        <v>1</v>
      </c>
      <c r="AQ54" s="16">
        <v>0</v>
      </c>
      <c r="AR54" s="16">
        <v>769</v>
      </c>
      <c r="AS54" s="16">
        <v>1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12</v>
      </c>
      <c r="BG54" s="16">
        <v>4</v>
      </c>
      <c r="BH54" s="16">
        <v>0</v>
      </c>
      <c r="BI54" s="16">
        <v>0</v>
      </c>
      <c r="BJ54" s="16">
        <v>0</v>
      </c>
      <c r="BK54" s="16">
        <v>10</v>
      </c>
      <c r="BL54" s="16">
        <v>40</v>
      </c>
      <c r="BM54" s="16">
        <v>0</v>
      </c>
      <c r="BN54" s="16">
        <v>504</v>
      </c>
      <c r="BO54" s="16">
        <v>1293</v>
      </c>
      <c r="BP54" s="16">
        <v>0</v>
      </c>
      <c r="BQ54" s="16">
        <v>823</v>
      </c>
      <c r="BR54" s="16">
        <v>0</v>
      </c>
      <c r="BS54" s="16">
        <f t="shared" si="3"/>
        <v>94132</v>
      </c>
      <c r="BT54" s="16">
        <v>3063</v>
      </c>
      <c r="BU54" s="16">
        <v>0</v>
      </c>
      <c r="BV54" s="16">
        <v>0</v>
      </c>
      <c r="BW54" s="16">
        <v>32</v>
      </c>
      <c r="BX54" s="16">
        <v>0</v>
      </c>
      <c r="BY54" s="16">
        <v>680</v>
      </c>
      <c r="BZ54" s="16">
        <f t="shared" si="1"/>
        <v>3775</v>
      </c>
      <c r="CA54" s="16">
        <f t="shared" si="2"/>
        <v>97907</v>
      </c>
    </row>
    <row r="55" spans="1:79" x14ac:dyDescent="0.2">
      <c r="A55" s="18" t="s">
        <v>175</v>
      </c>
      <c r="B55" s="15" t="s">
        <v>32</v>
      </c>
      <c r="C55" s="16">
        <v>68609</v>
      </c>
      <c r="D55" s="16">
        <v>6513</v>
      </c>
      <c r="E55" s="16">
        <v>500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220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2719</v>
      </c>
      <c r="X55" s="16">
        <v>27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5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f t="shared" si="3"/>
        <v>78593</v>
      </c>
      <c r="BT55" s="16">
        <v>542</v>
      </c>
      <c r="BU55" s="16">
        <v>0</v>
      </c>
      <c r="BV55" s="16">
        <v>0</v>
      </c>
      <c r="BW55" s="16">
        <v>0</v>
      </c>
      <c r="BX55" s="16">
        <v>0</v>
      </c>
      <c r="BY55" s="16">
        <v>-221</v>
      </c>
      <c r="BZ55" s="16">
        <f t="shared" si="1"/>
        <v>321</v>
      </c>
      <c r="CA55" s="16">
        <f t="shared" si="2"/>
        <v>78914</v>
      </c>
    </row>
    <row r="56" spans="1:79" x14ac:dyDescent="0.2">
      <c r="A56" s="18" t="s">
        <v>177</v>
      </c>
      <c r="B56" s="15" t="s">
        <v>176</v>
      </c>
      <c r="C56" s="16">
        <v>0</v>
      </c>
      <c r="D56" s="16">
        <v>3</v>
      </c>
      <c r="E56" s="16">
        <v>0</v>
      </c>
      <c r="F56" s="16">
        <v>0</v>
      </c>
      <c r="G56" s="16">
        <v>4331</v>
      </c>
      <c r="H56" s="16">
        <v>744</v>
      </c>
      <c r="I56" s="16">
        <v>172</v>
      </c>
      <c r="J56" s="16">
        <v>783</v>
      </c>
      <c r="K56" s="16">
        <v>0</v>
      </c>
      <c r="L56" s="16">
        <v>693</v>
      </c>
      <c r="M56" s="16">
        <v>42</v>
      </c>
      <c r="N56" s="16">
        <v>0</v>
      </c>
      <c r="O56" s="16">
        <v>1865</v>
      </c>
      <c r="P56" s="16">
        <v>319</v>
      </c>
      <c r="Q56" s="16">
        <v>966</v>
      </c>
      <c r="R56" s="16">
        <v>0</v>
      </c>
      <c r="S56" s="16">
        <v>2783</v>
      </c>
      <c r="T56" s="16">
        <v>0</v>
      </c>
      <c r="U56" s="16">
        <v>0</v>
      </c>
      <c r="V56" s="16">
        <v>1140</v>
      </c>
      <c r="W56" s="16">
        <v>31929</v>
      </c>
      <c r="X56" s="16">
        <v>21963</v>
      </c>
      <c r="Y56" s="16">
        <v>6794</v>
      </c>
      <c r="Z56" s="16">
        <v>3616</v>
      </c>
      <c r="AA56" s="16">
        <v>3679</v>
      </c>
      <c r="AB56" s="16">
        <v>0</v>
      </c>
      <c r="AC56" s="16">
        <v>987</v>
      </c>
      <c r="AD56" s="16">
        <v>594</v>
      </c>
      <c r="AE56" s="16">
        <v>698</v>
      </c>
      <c r="AF56" s="16">
        <v>0</v>
      </c>
      <c r="AG56" s="16">
        <v>170</v>
      </c>
      <c r="AH56" s="16">
        <v>11</v>
      </c>
      <c r="AI56" s="16">
        <v>43</v>
      </c>
      <c r="AJ56" s="16">
        <v>0</v>
      </c>
      <c r="AK56" s="16">
        <v>1</v>
      </c>
      <c r="AL56" s="16">
        <v>475</v>
      </c>
      <c r="AM56" s="16">
        <v>0</v>
      </c>
      <c r="AN56" s="16">
        <v>16</v>
      </c>
      <c r="AO56" s="16">
        <v>300</v>
      </c>
      <c r="AP56" s="16">
        <v>0</v>
      </c>
      <c r="AQ56" s="16">
        <v>0</v>
      </c>
      <c r="AR56" s="16">
        <v>135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46</v>
      </c>
      <c r="BG56" s="16">
        <v>0</v>
      </c>
      <c r="BH56" s="16">
        <v>0</v>
      </c>
      <c r="BI56" s="16">
        <v>0</v>
      </c>
      <c r="BJ56" s="16">
        <v>0</v>
      </c>
      <c r="BK56" s="16">
        <v>11</v>
      </c>
      <c r="BL56" s="16">
        <v>46</v>
      </c>
      <c r="BM56" s="16">
        <v>0</v>
      </c>
      <c r="BN56" s="16">
        <v>174</v>
      </c>
      <c r="BO56" s="16">
        <v>126</v>
      </c>
      <c r="BP56" s="16">
        <v>0</v>
      </c>
      <c r="BQ56" s="16">
        <v>0</v>
      </c>
      <c r="BR56" s="16">
        <v>0</v>
      </c>
      <c r="BS56" s="16">
        <f t="shared" si="3"/>
        <v>85655</v>
      </c>
      <c r="BT56" s="16">
        <v>9444</v>
      </c>
      <c r="BU56" s="16">
        <v>0</v>
      </c>
      <c r="BV56" s="16">
        <v>0</v>
      </c>
      <c r="BW56" s="16">
        <v>0</v>
      </c>
      <c r="BX56" s="16">
        <v>0</v>
      </c>
      <c r="BY56" s="16">
        <v>-2801</v>
      </c>
      <c r="BZ56" s="16">
        <f t="shared" si="1"/>
        <v>6643</v>
      </c>
      <c r="CA56" s="16">
        <f t="shared" si="2"/>
        <v>92298</v>
      </c>
    </row>
    <row r="57" spans="1:79" x14ac:dyDescent="0.2">
      <c r="A57" s="18" t="s">
        <v>257</v>
      </c>
      <c r="B57" s="15" t="s">
        <v>60</v>
      </c>
      <c r="C57" s="16">
        <v>180</v>
      </c>
      <c r="D57" s="16">
        <v>8</v>
      </c>
      <c r="E57" s="16">
        <v>0</v>
      </c>
      <c r="F57" s="16">
        <v>0</v>
      </c>
      <c r="G57" s="16">
        <v>2666</v>
      </c>
      <c r="H57" s="16">
        <v>0</v>
      </c>
      <c r="I57" s="16">
        <v>0</v>
      </c>
      <c r="J57" s="16">
        <v>2</v>
      </c>
      <c r="K57" s="16">
        <v>2</v>
      </c>
      <c r="L57" s="16">
        <v>13</v>
      </c>
      <c r="M57" s="16">
        <v>0</v>
      </c>
      <c r="N57" s="16">
        <v>36</v>
      </c>
      <c r="O57" s="16">
        <v>6168</v>
      </c>
      <c r="P57" s="16">
        <v>0</v>
      </c>
      <c r="Q57" s="16">
        <v>1771</v>
      </c>
      <c r="R57" s="16">
        <v>1379</v>
      </c>
      <c r="S57" s="16">
        <v>2530</v>
      </c>
      <c r="T57" s="16">
        <v>49</v>
      </c>
      <c r="U57" s="16">
        <v>0</v>
      </c>
      <c r="V57" s="16">
        <v>0</v>
      </c>
      <c r="W57" s="16">
        <v>4473</v>
      </c>
      <c r="X57" s="16">
        <v>3301</v>
      </c>
      <c r="Y57" s="16">
        <v>1702</v>
      </c>
      <c r="Z57" s="16">
        <v>115</v>
      </c>
      <c r="AA57" s="16">
        <v>33201</v>
      </c>
      <c r="AB57" s="16">
        <v>2608</v>
      </c>
      <c r="AC57" s="16">
        <v>1</v>
      </c>
      <c r="AD57" s="16">
        <v>397</v>
      </c>
      <c r="AE57" s="16">
        <v>1572</v>
      </c>
      <c r="AF57" s="16">
        <v>330</v>
      </c>
      <c r="AG57" s="16">
        <v>4887</v>
      </c>
      <c r="AH57" s="16">
        <v>247</v>
      </c>
      <c r="AI57" s="16">
        <v>124</v>
      </c>
      <c r="AJ57" s="16">
        <v>2440</v>
      </c>
      <c r="AK57" s="16">
        <v>380</v>
      </c>
      <c r="AL57" s="16">
        <v>2957</v>
      </c>
      <c r="AM57" s="16">
        <v>0</v>
      </c>
      <c r="AN57" s="16">
        <v>0</v>
      </c>
      <c r="AO57" s="16">
        <v>0</v>
      </c>
      <c r="AP57" s="16">
        <v>1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14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f t="shared" si="3"/>
        <v>73554</v>
      </c>
      <c r="BT57" s="16">
        <v>8967</v>
      </c>
      <c r="BU57" s="16">
        <v>0</v>
      </c>
      <c r="BV57" s="16">
        <v>0</v>
      </c>
      <c r="BW57" s="16">
        <v>0</v>
      </c>
      <c r="BX57" s="16">
        <v>0</v>
      </c>
      <c r="BY57" s="16">
        <v>1423</v>
      </c>
      <c r="BZ57" s="16">
        <f t="shared" si="1"/>
        <v>10390</v>
      </c>
      <c r="CA57" s="16">
        <f t="shared" si="2"/>
        <v>83944</v>
      </c>
    </row>
    <row r="58" spans="1:79" x14ac:dyDescent="0.2">
      <c r="A58" s="18" t="s">
        <v>178</v>
      </c>
      <c r="B58" s="15" t="s">
        <v>258</v>
      </c>
      <c r="C58" s="16">
        <v>52434</v>
      </c>
      <c r="D58" s="16">
        <v>5520</v>
      </c>
      <c r="E58" s="16">
        <v>180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48</v>
      </c>
      <c r="L58" s="16">
        <v>1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15460</v>
      </c>
      <c r="Y58" s="16">
        <v>1342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84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15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20</v>
      </c>
      <c r="BG58" s="16">
        <v>18</v>
      </c>
      <c r="BH58" s="16">
        <v>0</v>
      </c>
      <c r="BI58" s="16">
        <v>2388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3</v>
      </c>
      <c r="BQ58" s="16">
        <v>0</v>
      </c>
      <c r="BR58" s="16">
        <v>0</v>
      </c>
      <c r="BS58" s="16">
        <f t="shared" si="3"/>
        <v>77513</v>
      </c>
      <c r="BT58" s="16">
        <v>1420</v>
      </c>
      <c r="BU58" s="16">
        <v>0</v>
      </c>
      <c r="BV58" s="16">
        <v>0</v>
      </c>
      <c r="BW58" s="16">
        <v>793</v>
      </c>
      <c r="BX58" s="16">
        <v>0</v>
      </c>
      <c r="BY58" s="16">
        <v>3848</v>
      </c>
      <c r="BZ58" s="16">
        <f t="shared" si="1"/>
        <v>6061</v>
      </c>
      <c r="CA58" s="16">
        <f t="shared" si="2"/>
        <v>83574</v>
      </c>
    </row>
    <row r="59" spans="1:79" x14ac:dyDescent="0.2">
      <c r="A59" s="18" t="s">
        <v>179</v>
      </c>
      <c r="B59" s="15" t="s">
        <v>61</v>
      </c>
      <c r="C59" s="16">
        <v>1</v>
      </c>
      <c r="D59" s="16">
        <v>46</v>
      </c>
      <c r="E59" s="16">
        <v>0</v>
      </c>
      <c r="F59" s="16">
        <v>3468</v>
      </c>
      <c r="G59" s="16">
        <v>719</v>
      </c>
      <c r="H59" s="16">
        <v>641</v>
      </c>
      <c r="I59" s="16">
        <v>241</v>
      </c>
      <c r="J59" s="16">
        <v>1819</v>
      </c>
      <c r="K59" s="16">
        <v>23</v>
      </c>
      <c r="L59" s="16">
        <v>4909</v>
      </c>
      <c r="M59" s="16">
        <v>241</v>
      </c>
      <c r="N59" s="16">
        <v>7</v>
      </c>
      <c r="O59" s="16">
        <v>251</v>
      </c>
      <c r="P59" s="16">
        <v>0</v>
      </c>
      <c r="Q59" s="16">
        <v>156</v>
      </c>
      <c r="R59" s="16">
        <v>988</v>
      </c>
      <c r="S59" s="16">
        <v>951</v>
      </c>
      <c r="T59" s="16">
        <v>369</v>
      </c>
      <c r="U59" s="16">
        <v>591</v>
      </c>
      <c r="V59" s="16">
        <v>240</v>
      </c>
      <c r="W59" s="16">
        <v>1478</v>
      </c>
      <c r="X59" s="16">
        <v>4822</v>
      </c>
      <c r="Y59" s="16">
        <v>1766</v>
      </c>
      <c r="Z59" s="16">
        <v>1548</v>
      </c>
      <c r="AA59" s="16">
        <v>2099</v>
      </c>
      <c r="AB59" s="16">
        <v>610</v>
      </c>
      <c r="AC59" s="16">
        <v>742</v>
      </c>
      <c r="AD59" s="16">
        <v>83</v>
      </c>
      <c r="AE59" s="16">
        <v>332</v>
      </c>
      <c r="AF59" s="16">
        <v>3</v>
      </c>
      <c r="AG59" s="16">
        <v>184</v>
      </c>
      <c r="AH59" s="16">
        <v>256</v>
      </c>
      <c r="AI59" s="16">
        <v>120</v>
      </c>
      <c r="AJ59" s="16">
        <v>26</v>
      </c>
      <c r="AK59" s="16">
        <v>25</v>
      </c>
      <c r="AL59" s="16">
        <v>603</v>
      </c>
      <c r="AM59" s="16">
        <v>483</v>
      </c>
      <c r="AN59" s="16">
        <v>28</v>
      </c>
      <c r="AO59" s="16">
        <v>390</v>
      </c>
      <c r="AP59" s="16">
        <v>668</v>
      </c>
      <c r="AQ59" s="16">
        <v>63</v>
      </c>
      <c r="AR59" s="16">
        <v>3106</v>
      </c>
      <c r="AS59" s="16">
        <v>10</v>
      </c>
      <c r="AT59" s="16">
        <v>0</v>
      </c>
      <c r="AU59" s="16">
        <v>0</v>
      </c>
      <c r="AV59" s="16">
        <v>71</v>
      </c>
      <c r="AW59" s="16">
        <v>0</v>
      </c>
      <c r="AX59" s="16">
        <v>0</v>
      </c>
      <c r="AY59" s="16">
        <v>0</v>
      </c>
      <c r="AZ59" s="16">
        <v>0</v>
      </c>
      <c r="BA59" s="16">
        <v>1</v>
      </c>
      <c r="BB59" s="16">
        <v>1</v>
      </c>
      <c r="BC59" s="16">
        <v>61</v>
      </c>
      <c r="BD59" s="16">
        <v>49</v>
      </c>
      <c r="BE59" s="16">
        <v>0</v>
      </c>
      <c r="BF59" s="16">
        <v>18</v>
      </c>
      <c r="BG59" s="16">
        <v>24</v>
      </c>
      <c r="BH59" s="16">
        <v>0</v>
      </c>
      <c r="BI59" s="16">
        <v>161</v>
      </c>
      <c r="BJ59" s="16">
        <v>1</v>
      </c>
      <c r="BK59" s="16">
        <v>98</v>
      </c>
      <c r="BL59" s="16">
        <v>472</v>
      </c>
      <c r="BM59" s="16">
        <v>0</v>
      </c>
      <c r="BN59" s="16">
        <v>1704</v>
      </c>
      <c r="BO59" s="16">
        <v>0</v>
      </c>
      <c r="BP59" s="16">
        <v>14</v>
      </c>
      <c r="BQ59" s="16">
        <v>19</v>
      </c>
      <c r="BR59" s="16">
        <v>0</v>
      </c>
      <c r="BS59" s="16">
        <f t="shared" si="3"/>
        <v>37800</v>
      </c>
      <c r="BT59" s="16">
        <v>7620</v>
      </c>
      <c r="BU59" s="16">
        <v>0</v>
      </c>
      <c r="BV59" s="16">
        <v>0</v>
      </c>
      <c r="BW59" s="16">
        <v>697</v>
      </c>
      <c r="BX59" s="16">
        <v>0</v>
      </c>
      <c r="BY59" s="16">
        <v>769</v>
      </c>
      <c r="BZ59" s="16">
        <f t="shared" si="1"/>
        <v>9086</v>
      </c>
      <c r="CA59" s="16">
        <f t="shared" si="2"/>
        <v>46886</v>
      </c>
    </row>
    <row r="60" spans="1:79" x14ac:dyDescent="0.2">
      <c r="A60" s="18" t="s">
        <v>259</v>
      </c>
      <c r="B60" s="15" t="s">
        <v>180</v>
      </c>
      <c r="C60" s="16">
        <v>27</v>
      </c>
      <c r="D60" s="16">
        <v>53</v>
      </c>
      <c r="E60" s="16">
        <v>3</v>
      </c>
      <c r="F60" s="16">
        <v>0</v>
      </c>
      <c r="G60" s="16">
        <v>0</v>
      </c>
      <c r="H60" s="16">
        <v>0</v>
      </c>
      <c r="I60" s="16">
        <v>0</v>
      </c>
      <c r="J60" s="16">
        <v>12</v>
      </c>
      <c r="K60" s="16">
        <v>0</v>
      </c>
      <c r="L60" s="16">
        <v>58</v>
      </c>
      <c r="M60" s="16">
        <v>0</v>
      </c>
      <c r="N60" s="16">
        <v>0</v>
      </c>
      <c r="O60" s="16">
        <v>64</v>
      </c>
      <c r="P60" s="16">
        <v>55</v>
      </c>
      <c r="Q60" s="16">
        <v>82</v>
      </c>
      <c r="R60" s="16">
        <v>465</v>
      </c>
      <c r="S60" s="16">
        <v>1558</v>
      </c>
      <c r="T60" s="16">
        <v>860</v>
      </c>
      <c r="U60" s="16">
        <v>0</v>
      </c>
      <c r="V60" s="16">
        <v>0</v>
      </c>
      <c r="W60" s="16">
        <v>0</v>
      </c>
      <c r="X60" s="16">
        <v>186</v>
      </c>
      <c r="Y60" s="16">
        <v>15</v>
      </c>
      <c r="Z60" s="16">
        <v>1</v>
      </c>
      <c r="AA60" s="16">
        <v>1876</v>
      </c>
      <c r="AB60" s="16">
        <v>990</v>
      </c>
      <c r="AC60" s="16">
        <v>0</v>
      </c>
      <c r="AD60" s="16">
        <v>0</v>
      </c>
      <c r="AE60" s="16">
        <v>593</v>
      </c>
      <c r="AF60" s="16">
        <v>363</v>
      </c>
      <c r="AG60" s="16">
        <v>24</v>
      </c>
      <c r="AH60" s="16">
        <v>52</v>
      </c>
      <c r="AI60" s="16">
        <v>710</v>
      </c>
      <c r="AJ60" s="16">
        <v>266</v>
      </c>
      <c r="AK60" s="16">
        <v>107</v>
      </c>
      <c r="AL60" s="16">
        <v>368</v>
      </c>
      <c r="AM60" s="16">
        <v>746</v>
      </c>
      <c r="AN60" s="16">
        <v>215</v>
      </c>
      <c r="AO60" s="16">
        <v>243</v>
      </c>
      <c r="AP60" s="16">
        <v>12833</v>
      </c>
      <c r="AQ60" s="16">
        <v>1490</v>
      </c>
      <c r="AR60" s="16">
        <v>0</v>
      </c>
      <c r="AS60" s="16">
        <v>323</v>
      </c>
      <c r="AT60" s="16">
        <v>0</v>
      </c>
      <c r="AU60" s="16">
        <v>0</v>
      </c>
      <c r="AV60" s="16">
        <v>0</v>
      </c>
      <c r="AW60" s="16">
        <v>17</v>
      </c>
      <c r="AX60" s="16">
        <v>0</v>
      </c>
      <c r="AY60" s="16">
        <v>153</v>
      </c>
      <c r="AZ60" s="16">
        <v>183</v>
      </c>
      <c r="BA60" s="16">
        <v>0</v>
      </c>
      <c r="BB60" s="16">
        <v>0</v>
      </c>
      <c r="BC60" s="16">
        <v>1</v>
      </c>
      <c r="BD60" s="16">
        <v>2092</v>
      </c>
      <c r="BE60" s="16">
        <v>0</v>
      </c>
      <c r="BF60" s="16">
        <v>3</v>
      </c>
      <c r="BG60" s="16">
        <v>1</v>
      </c>
      <c r="BH60" s="16">
        <v>19</v>
      </c>
      <c r="BI60" s="16">
        <v>844</v>
      </c>
      <c r="BJ60" s="16">
        <v>0</v>
      </c>
      <c r="BK60" s="16">
        <v>251</v>
      </c>
      <c r="BL60" s="16">
        <v>93</v>
      </c>
      <c r="BM60" s="16">
        <v>0</v>
      </c>
      <c r="BN60" s="16">
        <v>10</v>
      </c>
      <c r="BO60" s="16">
        <v>0</v>
      </c>
      <c r="BP60" s="16">
        <v>2</v>
      </c>
      <c r="BQ60" s="16">
        <v>97</v>
      </c>
      <c r="BR60" s="16">
        <v>0</v>
      </c>
      <c r="BS60" s="16">
        <f t="shared" si="3"/>
        <v>28404</v>
      </c>
      <c r="BT60" s="16">
        <v>797</v>
      </c>
      <c r="BU60" s="16">
        <v>0</v>
      </c>
      <c r="BV60" s="16">
        <v>0</v>
      </c>
      <c r="BW60" s="16">
        <v>452</v>
      </c>
      <c r="BX60" s="16">
        <v>0</v>
      </c>
      <c r="BY60" s="16">
        <v>-563</v>
      </c>
      <c r="BZ60" s="16">
        <f t="shared" si="1"/>
        <v>686</v>
      </c>
      <c r="CA60" s="16">
        <f t="shared" si="2"/>
        <v>29090</v>
      </c>
    </row>
    <row r="61" spans="1:79" x14ac:dyDescent="0.2">
      <c r="A61" s="18" t="s">
        <v>260</v>
      </c>
      <c r="B61" s="15" t="s">
        <v>181</v>
      </c>
      <c r="C61" s="16">
        <v>3</v>
      </c>
      <c r="D61" s="16">
        <v>41</v>
      </c>
      <c r="E61" s="16">
        <v>0</v>
      </c>
      <c r="F61" s="16">
        <v>0</v>
      </c>
      <c r="G61" s="16">
        <v>148</v>
      </c>
      <c r="H61" s="16">
        <v>165</v>
      </c>
      <c r="I61" s="16">
        <v>22</v>
      </c>
      <c r="J61" s="16">
        <v>100</v>
      </c>
      <c r="K61" s="16">
        <v>25</v>
      </c>
      <c r="L61" s="16">
        <v>242</v>
      </c>
      <c r="M61" s="16">
        <v>37</v>
      </c>
      <c r="N61" s="16">
        <v>0</v>
      </c>
      <c r="O61" s="16">
        <v>60</v>
      </c>
      <c r="P61" s="16">
        <v>59</v>
      </c>
      <c r="Q61" s="16">
        <v>1</v>
      </c>
      <c r="R61" s="16">
        <v>37</v>
      </c>
      <c r="S61" s="16">
        <v>72</v>
      </c>
      <c r="T61" s="16">
        <v>1</v>
      </c>
      <c r="U61" s="16">
        <v>49</v>
      </c>
      <c r="V61" s="16">
        <v>2</v>
      </c>
      <c r="W61" s="16">
        <v>95</v>
      </c>
      <c r="X61" s="16">
        <v>272</v>
      </c>
      <c r="Y61" s="16">
        <v>2369</v>
      </c>
      <c r="Z61" s="16">
        <v>25</v>
      </c>
      <c r="AA61" s="16">
        <v>44</v>
      </c>
      <c r="AB61" s="16">
        <v>88</v>
      </c>
      <c r="AC61" s="16">
        <v>41</v>
      </c>
      <c r="AD61" s="16">
        <v>87</v>
      </c>
      <c r="AE61" s="16">
        <v>873</v>
      </c>
      <c r="AF61" s="16">
        <v>49</v>
      </c>
      <c r="AG61" s="16">
        <v>17</v>
      </c>
      <c r="AH61" s="16">
        <v>38</v>
      </c>
      <c r="AI61" s="16">
        <v>32</v>
      </c>
      <c r="AJ61" s="16">
        <v>52</v>
      </c>
      <c r="AK61" s="16">
        <v>3</v>
      </c>
      <c r="AL61" s="16">
        <v>8</v>
      </c>
      <c r="AM61" s="16">
        <v>0</v>
      </c>
      <c r="AN61" s="16">
        <v>28</v>
      </c>
      <c r="AO61" s="16">
        <v>83</v>
      </c>
      <c r="AP61" s="16">
        <v>154</v>
      </c>
      <c r="AQ61" s="16">
        <v>332</v>
      </c>
      <c r="AR61" s="16">
        <v>3849</v>
      </c>
      <c r="AS61" s="16">
        <v>611</v>
      </c>
      <c r="AT61" s="16">
        <v>13</v>
      </c>
      <c r="AU61" s="16">
        <v>1</v>
      </c>
      <c r="AV61" s="16">
        <v>198</v>
      </c>
      <c r="AW61" s="16">
        <v>164</v>
      </c>
      <c r="AX61" s="16">
        <v>149</v>
      </c>
      <c r="AY61" s="16">
        <v>13</v>
      </c>
      <c r="AZ61" s="16">
        <v>87</v>
      </c>
      <c r="BA61" s="16">
        <v>184</v>
      </c>
      <c r="BB61" s="16">
        <v>23</v>
      </c>
      <c r="BC61" s="16">
        <v>40</v>
      </c>
      <c r="BD61" s="16">
        <v>0</v>
      </c>
      <c r="BE61" s="16">
        <v>528</v>
      </c>
      <c r="BF61" s="16">
        <v>171</v>
      </c>
      <c r="BG61" s="16">
        <v>506</v>
      </c>
      <c r="BH61" s="16">
        <v>206</v>
      </c>
      <c r="BI61" s="16">
        <v>3549</v>
      </c>
      <c r="BJ61" s="16">
        <v>2</v>
      </c>
      <c r="BK61" s="16">
        <v>379</v>
      </c>
      <c r="BL61" s="16">
        <v>323</v>
      </c>
      <c r="BM61" s="16">
        <v>301</v>
      </c>
      <c r="BN61" s="16">
        <v>141</v>
      </c>
      <c r="BO61" s="16">
        <v>1294</v>
      </c>
      <c r="BP61" s="16">
        <v>367</v>
      </c>
      <c r="BQ61" s="16">
        <v>2397</v>
      </c>
      <c r="BR61" s="16">
        <v>0</v>
      </c>
      <c r="BS61" s="16">
        <f t="shared" si="3"/>
        <v>21250</v>
      </c>
      <c r="BT61" s="16">
        <v>4762</v>
      </c>
      <c r="BU61" s="16">
        <v>0</v>
      </c>
      <c r="BV61" s="16">
        <v>0</v>
      </c>
      <c r="BW61" s="16">
        <v>97174</v>
      </c>
      <c r="BX61" s="16">
        <v>0</v>
      </c>
      <c r="BY61" s="16">
        <v>1795</v>
      </c>
      <c r="BZ61" s="16">
        <f t="shared" si="1"/>
        <v>103731</v>
      </c>
      <c r="CA61" s="16">
        <f t="shared" si="2"/>
        <v>124981</v>
      </c>
    </row>
    <row r="62" spans="1:79" x14ac:dyDescent="0.2">
      <c r="A62" s="18" t="s">
        <v>261</v>
      </c>
      <c r="B62" s="15" t="s">
        <v>182</v>
      </c>
      <c r="C62" s="16">
        <v>677</v>
      </c>
      <c r="D62" s="16">
        <v>5543</v>
      </c>
      <c r="E62" s="16">
        <v>31</v>
      </c>
      <c r="F62" s="16">
        <v>0</v>
      </c>
      <c r="G62" s="16">
        <v>934</v>
      </c>
      <c r="H62" s="16">
        <v>0</v>
      </c>
      <c r="I62" s="16">
        <v>0</v>
      </c>
      <c r="J62" s="16">
        <v>0</v>
      </c>
      <c r="K62" s="16">
        <v>0</v>
      </c>
      <c r="L62" s="16">
        <v>722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5</v>
      </c>
      <c r="X62" s="16">
        <v>766</v>
      </c>
      <c r="Y62" s="16">
        <v>0</v>
      </c>
      <c r="Z62" s="16">
        <v>9909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644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20</v>
      </c>
      <c r="BG62" s="16">
        <v>112</v>
      </c>
      <c r="BH62" s="16">
        <v>0</v>
      </c>
      <c r="BI62" s="16">
        <v>0</v>
      </c>
      <c r="BJ62" s="16">
        <v>0</v>
      </c>
      <c r="BK62" s="16">
        <v>1145</v>
      </c>
      <c r="BL62" s="16">
        <v>1116</v>
      </c>
      <c r="BM62" s="16">
        <v>473</v>
      </c>
      <c r="BN62" s="16">
        <v>10268</v>
      </c>
      <c r="BO62" s="16">
        <v>25327</v>
      </c>
      <c r="BP62" s="16">
        <v>10</v>
      </c>
      <c r="BQ62" s="16">
        <v>1227</v>
      </c>
      <c r="BR62" s="16">
        <v>0</v>
      </c>
      <c r="BS62" s="16">
        <f t="shared" si="3"/>
        <v>58929</v>
      </c>
      <c r="BT62" s="16">
        <v>4574</v>
      </c>
      <c r="BU62" s="16">
        <v>9253</v>
      </c>
      <c r="BV62" s="16">
        <v>0</v>
      </c>
      <c r="BW62" s="16">
        <v>119667</v>
      </c>
      <c r="BX62" s="16">
        <v>0</v>
      </c>
      <c r="BY62" s="16">
        <v>233</v>
      </c>
      <c r="BZ62" s="16">
        <f t="shared" si="1"/>
        <v>133727</v>
      </c>
      <c r="CA62" s="16">
        <f t="shared" si="2"/>
        <v>192656</v>
      </c>
    </row>
    <row r="63" spans="1:79" x14ac:dyDescent="0.2">
      <c r="A63" s="18" t="s">
        <v>262</v>
      </c>
      <c r="B63" s="15" t="s">
        <v>183</v>
      </c>
      <c r="C63" s="16">
        <v>0</v>
      </c>
      <c r="D63" s="16">
        <v>0</v>
      </c>
      <c r="E63" s="16">
        <v>0</v>
      </c>
      <c r="F63" s="16">
        <v>22</v>
      </c>
      <c r="G63" s="16">
        <v>131</v>
      </c>
      <c r="H63" s="16">
        <v>1468</v>
      </c>
      <c r="I63" s="16">
        <v>124</v>
      </c>
      <c r="J63" s="16">
        <v>0</v>
      </c>
      <c r="K63" s="16">
        <v>0</v>
      </c>
      <c r="L63" s="16">
        <v>3</v>
      </c>
      <c r="M63" s="16">
        <v>0</v>
      </c>
      <c r="N63" s="16">
        <v>0</v>
      </c>
      <c r="O63" s="16">
        <v>41</v>
      </c>
      <c r="P63" s="16">
        <v>0</v>
      </c>
      <c r="Q63" s="16">
        <v>597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5</v>
      </c>
      <c r="Y63" s="16">
        <v>0</v>
      </c>
      <c r="Z63" s="16">
        <v>1</v>
      </c>
      <c r="AA63" s="16">
        <v>2628</v>
      </c>
      <c r="AB63" s="16">
        <v>118</v>
      </c>
      <c r="AC63" s="16">
        <v>374</v>
      </c>
      <c r="AD63" s="16">
        <v>30</v>
      </c>
      <c r="AE63" s="16">
        <v>11</v>
      </c>
      <c r="AF63" s="16">
        <v>0</v>
      </c>
      <c r="AG63" s="16">
        <v>175</v>
      </c>
      <c r="AH63" s="16">
        <v>1775</v>
      </c>
      <c r="AI63" s="16">
        <v>11445</v>
      </c>
      <c r="AJ63" s="16">
        <v>2441</v>
      </c>
      <c r="AK63" s="16">
        <v>838</v>
      </c>
      <c r="AL63" s="16">
        <v>53</v>
      </c>
      <c r="AM63" s="16">
        <v>1066</v>
      </c>
      <c r="AN63" s="16">
        <v>0</v>
      </c>
      <c r="AO63" s="16">
        <v>21</v>
      </c>
      <c r="AP63" s="16">
        <v>57</v>
      </c>
      <c r="AQ63" s="16">
        <v>1080</v>
      </c>
      <c r="AR63" s="16">
        <v>494</v>
      </c>
      <c r="AS63" s="16">
        <v>10857</v>
      </c>
      <c r="AT63" s="16">
        <v>0</v>
      </c>
      <c r="AU63" s="16">
        <v>1240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4</v>
      </c>
      <c r="BG63" s="16">
        <v>0</v>
      </c>
      <c r="BH63" s="16">
        <v>590</v>
      </c>
      <c r="BI63" s="16">
        <v>0</v>
      </c>
      <c r="BJ63" s="16">
        <v>0</v>
      </c>
      <c r="BK63" s="16">
        <v>1</v>
      </c>
      <c r="BL63" s="16">
        <v>7</v>
      </c>
      <c r="BM63" s="16">
        <v>0</v>
      </c>
      <c r="BN63" s="16">
        <v>23</v>
      </c>
      <c r="BO63" s="16">
        <v>10</v>
      </c>
      <c r="BP63" s="16">
        <v>0</v>
      </c>
      <c r="BQ63" s="16">
        <v>31</v>
      </c>
      <c r="BR63" s="16">
        <v>0</v>
      </c>
      <c r="BS63" s="16">
        <f t="shared" si="3"/>
        <v>37761</v>
      </c>
      <c r="BT63" s="16">
        <v>6052</v>
      </c>
      <c r="BU63" s="16">
        <v>0</v>
      </c>
      <c r="BV63" s="16">
        <v>0</v>
      </c>
      <c r="BW63" s="16">
        <v>11843</v>
      </c>
      <c r="BX63" s="16">
        <v>0</v>
      </c>
      <c r="BY63" s="16">
        <v>-1496</v>
      </c>
      <c r="BZ63" s="16">
        <f t="shared" si="1"/>
        <v>16399</v>
      </c>
      <c r="CA63" s="16">
        <f t="shared" si="2"/>
        <v>54160</v>
      </c>
    </row>
    <row r="64" spans="1:79" x14ac:dyDescent="0.2">
      <c r="A64" s="18" t="s">
        <v>263</v>
      </c>
      <c r="B64" s="15" t="s">
        <v>184</v>
      </c>
      <c r="C64" s="16">
        <v>1080</v>
      </c>
      <c r="D64" s="16">
        <v>348</v>
      </c>
      <c r="E64" s="16">
        <v>74</v>
      </c>
      <c r="F64" s="16">
        <v>177</v>
      </c>
      <c r="G64" s="16">
        <v>46</v>
      </c>
      <c r="H64" s="16">
        <v>0</v>
      </c>
      <c r="I64" s="16">
        <v>0</v>
      </c>
      <c r="J64" s="16">
        <v>4708</v>
      </c>
      <c r="K64" s="16">
        <v>211</v>
      </c>
      <c r="L64" s="16">
        <v>12603</v>
      </c>
      <c r="M64" s="16">
        <v>4883</v>
      </c>
      <c r="N64" s="16">
        <v>0</v>
      </c>
      <c r="O64" s="16">
        <v>107</v>
      </c>
      <c r="P64" s="16">
        <v>119</v>
      </c>
      <c r="Q64" s="16">
        <v>383</v>
      </c>
      <c r="R64" s="16">
        <v>373</v>
      </c>
      <c r="S64" s="16">
        <v>1041</v>
      </c>
      <c r="T64" s="16">
        <v>1133</v>
      </c>
      <c r="U64" s="16">
        <v>135</v>
      </c>
      <c r="V64" s="16">
        <v>47</v>
      </c>
      <c r="W64" s="16">
        <v>2139</v>
      </c>
      <c r="X64" s="16">
        <v>1104</v>
      </c>
      <c r="Y64" s="16">
        <v>2503</v>
      </c>
      <c r="Z64" s="16">
        <v>660</v>
      </c>
      <c r="AA64" s="16">
        <v>19769</v>
      </c>
      <c r="AB64" s="16">
        <v>2854</v>
      </c>
      <c r="AC64" s="16">
        <v>365</v>
      </c>
      <c r="AD64" s="16">
        <v>0</v>
      </c>
      <c r="AE64" s="16">
        <v>1102</v>
      </c>
      <c r="AF64" s="16">
        <v>1505</v>
      </c>
      <c r="AG64" s="16">
        <v>2726</v>
      </c>
      <c r="AH64" s="16">
        <v>1423</v>
      </c>
      <c r="AI64" s="16">
        <v>3367</v>
      </c>
      <c r="AJ64" s="16">
        <v>3625</v>
      </c>
      <c r="AK64" s="16">
        <v>227</v>
      </c>
      <c r="AL64" s="16">
        <v>3482</v>
      </c>
      <c r="AM64" s="16">
        <v>1149</v>
      </c>
      <c r="AN64" s="16">
        <v>394</v>
      </c>
      <c r="AO64" s="16">
        <v>717</v>
      </c>
      <c r="AP64" s="16">
        <v>19566</v>
      </c>
      <c r="AQ64" s="16">
        <v>1841</v>
      </c>
      <c r="AR64" s="16">
        <v>8167</v>
      </c>
      <c r="AS64" s="16">
        <v>92</v>
      </c>
      <c r="AT64" s="16">
        <v>0</v>
      </c>
      <c r="AU64" s="16">
        <v>13</v>
      </c>
      <c r="AV64" s="16">
        <v>176</v>
      </c>
      <c r="AW64" s="16">
        <v>15</v>
      </c>
      <c r="AX64" s="16">
        <v>816</v>
      </c>
      <c r="AY64" s="16">
        <v>0</v>
      </c>
      <c r="AZ64" s="16">
        <v>0</v>
      </c>
      <c r="BA64" s="16">
        <v>0</v>
      </c>
      <c r="BB64" s="16">
        <v>3</v>
      </c>
      <c r="BC64" s="16">
        <v>52</v>
      </c>
      <c r="BD64" s="16">
        <v>191</v>
      </c>
      <c r="BE64" s="16">
        <v>719</v>
      </c>
      <c r="BF64" s="16">
        <v>10</v>
      </c>
      <c r="BG64" s="16">
        <v>0</v>
      </c>
      <c r="BH64" s="16">
        <v>0</v>
      </c>
      <c r="BI64" s="16">
        <v>864</v>
      </c>
      <c r="BJ64" s="16">
        <v>0</v>
      </c>
      <c r="BK64" s="16">
        <v>212</v>
      </c>
      <c r="BL64" s="16">
        <v>296</v>
      </c>
      <c r="BM64" s="16">
        <v>0</v>
      </c>
      <c r="BN64" s="16">
        <v>988</v>
      </c>
      <c r="BO64" s="16">
        <v>647</v>
      </c>
      <c r="BP64" s="16">
        <v>0</v>
      </c>
      <c r="BQ64" s="16">
        <v>118</v>
      </c>
      <c r="BR64" s="16">
        <v>0</v>
      </c>
      <c r="BS64" s="16">
        <f t="shared" si="3"/>
        <v>111365</v>
      </c>
      <c r="BT64" s="16">
        <v>3707</v>
      </c>
      <c r="BU64" s="16">
        <v>0</v>
      </c>
      <c r="BV64" s="16">
        <v>0</v>
      </c>
      <c r="BW64" s="16">
        <v>9015</v>
      </c>
      <c r="BX64" s="16">
        <v>0</v>
      </c>
      <c r="BY64" s="16">
        <v>972</v>
      </c>
      <c r="BZ64" s="16">
        <f t="shared" si="1"/>
        <v>13694</v>
      </c>
      <c r="CA64" s="16">
        <f t="shared" si="2"/>
        <v>125059</v>
      </c>
    </row>
    <row r="65" spans="1:79" x14ac:dyDescent="0.2">
      <c r="A65" s="18" t="s">
        <v>185</v>
      </c>
      <c r="B65" s="15" t="s">
        <v>12</v>
      </c>
      <c r="C65" s="16">
        <v>81</v>
      </c>
      <c r="D65" s="16">
        <v>166</v>
      </c>
      <c r="E65" s="16">
        <v>15</v>
      </c>
      <c r="F65" s="16">
        <v>0</v>
      </c>
      <c r="G65" s="16">
        <v>33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5619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834</v>
      </c>
      <c r="AO65" s="16">
        <v>209</v>
      </c>
      <c r="AP65" s="16">
        <v>9922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1071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100</v>
      </c>
      <c r="BL65" s="16">
        <v>24</v>
      </c>
      <c r="BM65" s="16">
        <v>0</v>
      </c>
      <c r="BN65" s="16">
        <v>6</v>
      </c>
      <c r="BO65" s="16">
        <v>0</v>
      </c>
      <c r="BP65" s="16">
        <v>0</v>
      </c>
      <c r="BQ65" s="16">
        <v>0</v>
      </c>
      <c r="BR65" s="16">
        <v>0</v>
      </c>
      <c r="BS65" s="16">
        <f t="shared" si="3"/>
        <v>18080</v>
      </c>
      <c r="BT65" s="16">
        <v>45</v>
      </c>
      <c r="BU65" s="16">
        <v>0</v>
      </c>
      <c r="BV65" s="16">
        <v>0</v>
      </c>
      <c r="BW65" s="16">
        <v>0</v>
      </c>
      <c r="BX65" s="16">
        <v>0</v>
      </c>
      <c r="BY65" s="16">
        <v>-548</v>
      </c>
      <c r="BZ65" s="16">
        <f t="shared" si="1"/>
        <v>-503</v>
      </c>
      <c r="CA65" s="16">
        <f t="shared" si="2"/>
        <v>17577</v>
      </c>
    </row>
    <row r="66" spans="1:79" x14ac:dyDescent="0.2">
      <c r="A66" s="18" t="s">
        <v>186</v>
      </c>
      <c r="B66" s="15" t="s">
        <v>48</v>
      </c>
      <c r="C66" s="16">
        <v>134</v>
      </c>
      <c r="D66" s="16">
        <v>223</v>
      </c>
      <c r="E66" s="16">
        <v>21</v>
      </c>
      <c r="F66" s="16">
        <v>0</v>
      </c>
      <c r="G66" s="16">
        <v>17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17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1549</v>
      </c>
      <c r="AO66" s="16">
        <v>980</v>
      </c>
      <c r="AP66" s="16">
        <v>25817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13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1128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62</v>
      </c>
      <c r="BL66" s="16">
        <v>9</v>
      </c>
      <c r="BM66" s="16">
        <v>0</v>
      </c>
      <c r="BN66" s="16">
        <v>4</v>
      </c>
      <c r="BO66" s="16">
        <v>0</v>
      </c>
      <c r="BP66" s="16">
        <v>0</v>
      </c>
      <c r="BQ66" s="16">
        <v>292</v>
      </c>
      <c r="BR66" s="16">
        <v>0</v>
      </c>
      <c r="BS66" s="16">
        <f t="shared" ref="BS66:BS97" si="4">SUM(C66:BR66)</f>
        <v>30266</v>
      </c>
      <c r="BT66" s="16">
        <v>86</v>
      </c>
      <c r="BU66" s="16">
        <v>0</v>
      </c>
      <c r="BV66" s="16">
        <v>0</v>
      </c>
      <c r="BW66" s="16">
        <v>0</v>
      </c>
      <c r="BX66" s="16">
        <v>0</v>
      </c>
      <c r="BY66" s="16">
        <v>117</v>
      </c>
      <c r="BZ66" s="16">
        <f t="shared" ref="BZ66:BZ129" si="5">SUM(BT66:BY66)</f>
        <v>203</v>
      </c>
      <c r="CA66" s="16">
        <f t="shared" si="2"/>
        <v>30469</v>
      </c>
    </row>
    <row r="67" spans="1:79" x14ac:dyDescent="0.2">
      <c r="A67" s="18" t="s">
        <v>264</v>
      </c>
      <c r="B67" s="15" t="s">
        <v>187</v>
      </c>
      <c r="C67" s="16">
        <v>5729</v>
      </c>
      <c r="D67" s="16">
        <v>3170</v>
      </c>
      <c r="E67" s="16">
        <v>90</v>
      </c>
      <c r="F67" s="16">
        <v>69</v>
      </c>
      <c r="G67" s="16">
        <v>19</v>
      </c>
      <c r="H67" s="16">
        <v>15</v>
      </c>
      <c r="I67" s="16">
        <v>16</v>
      </c>
      <c r="J67" s="16">
        <v>1</v>
      </c>
      <c r="K67" s="16">
        <v>179</v>
      </c>
      <c r="L67" s="16">
        <v>2792</v>
      </c>
      <c r="M67" s="16">
        <v>3576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395</v>
      </c>
      <c r="T67" s="16">
        <v>0</v>
      </c>
      <c r="U67" s="16">
        <v>0</v>
      </c>
      <c r="V67" s="16">
        <v>0</v>
      </c>
      <c r="W67" s="16">
        <v>848</v>
      </c>
      <c r="X67" s="16">
        <v>289</v>
      </c>
      <c r="Y67" s="16">
        <v>633</v>
      </c>
      <c r="Z67" s="16">
        <v>96</v>
      </c>
      <c r="AA67" s="16">
        <v>763</v>
      </c>
      <c r="AB67" s="16">
        <v>5899</v>
      </c>
      <c r="AC67" s="16">
        <v>548</v>
      </c>
      <c r="AD67" s="16">
        <v>8</v>
      </c>
      <c r="AE67" s="16">
        <v>288</v>
      </c>
      <c r="AF67" s="16">
        <v>1</v>
      </c>
      <c r="AG67" s="16">
        <v>557</v>
      </c>
      <c r="AH67" s="16">
        <v>400</v>
      </c>
      <c r="AI67" s="16">
        <v>3918</v>
      </c>
      <c r="AJ67" s="16">
        <v>183</v>
      </c>
      <c r="AK67" s="16">
        <v>173</v>
      </c>
      <c r="AL67" s="16">
        <v>878</v>
      </c>
      <c r="AM67" s="16">
        <v>339</v>
      </c>
      <c r="AN67" s="16">
        <v>256</v>
      </c>
      <c r="AO67" s="16">
        <v>123</v>
      </c>
      <c r="AP67" s="16">
        <v>35064</v>
      </c>
      <c r="AQ67" s="16">
        <v>366</v>
      </c>
      <c r="AR67" s="16">
        <v>5</v>
      </c>
      <c r="AS67" s="16">
        <v>0</v>
      </c>
      <c r="AT67" s="16">
        <v>0</v>
      </c>
      <c r="AU67" s="16">
        <v>0</v>
      </c>
      <c r="AV67" s="16">
        <v>0</v>
      </c>
      <c r="AW67" s="16">
        <v>370</v>
      </c>
      <c r="AX67" s="16">
        <v>1288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1624</v>
      </c>
      <c r="BE67" s="16">
        <v>0</v>
      </c>
      <c r="BF67" s="16">
        <v>3</v>
      </c>
      <c r="BG67" s="16">
        <v>0</v>
      </c>
      <c r="BH67" s="16">
        <v>0</v>
      </c>
      <c r="BI67" s="16">
        <v>174</v>
      </c>
      <c r="BJ67" s="16">
        <v>0</v>
      </c>
      <c r="BK67" s="16">
        <v>428</v>
      </c>
      <c r="BL67" s="16">
        <v>197</v>
      </c>
      <c r="BM67" s="16">
        <v>0</v>
      </c>
      <c r="BN67" s="16">
        <v>265</v>
      </c>
      <c r="BO67" s="16">
        <v>168</v>
      </c>
      <c r="BP67" s="16">
        <v>1</v>
      </c>
      <c r="BQ67" s="16">
        <v>89</v>
      </c>
      <c r="BR67" s="16">
        <v>0</v>
      </c>
      <c r="BS67" s="16">
        <f t="shared" si="4"/>
        <v>72293</v>
      </c>
      <c r="BT67" s="16">
        <v>7744</v>
      </c>
      <c r="BU67" s="16">
        <v>0</v>
      </c>
      <c r="BV67" s="16">
        <v>0</v>
      </c>
      <c r="BW67" s="16">
        <v>4801</v>
      </c>
      <c r="BX67" s="16">
        <v>0</v>
      </c>
      <c r="BY67" s="16">
        <v>503</v>
      </c>
      <c r="BZ67" s="16">
        <f t="shared" si="5"/>
        <v>13048</v>
      </c>
      <c r="CA67" s="16">
        <f t="shared" ref="CA67:CA129" si="6">SUM(BZ67,BS67)</f>
        <v>85341</v>
      </c>
    </row>
    <row r="68" spans="1:79" x14ac:dyDescent="0.2">
      <c r="A68" s="18" t="s">
        <v>188</v>
      </c>
      <c r="B68" s="15" t="s">
        <v>49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54</v>
      </c>
      <c r="AC68" s="16">
        <v>5780</v>
      </c>
      <c r="AD68" s="16">
        <v>924</v>
      </c>
      <c r="AE68" s="16">
        <v>0</v>
      </c>
      <c r="AF68" s="16">
        <v>0</v>
      </c>
      <c r="AG68" s="16">
        <v>0</v>
      </c>
      <c r="AH68" s="16">
        <v>14</v>
      </c>
      <c r="AI68" s="16">
        <v>37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3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f t="shared" si="4"/>
        <v>6812</v>
      </c>
      <c r="BT68" s="16">
        <v>16605</v>
      </c>
      <c r="BU68" s="16">
        <v>0</v>
      </c>
      <c r="BV68" s="16">
        <v>0</v>
      </c>
      <c r="BW68" s="16">
        <v>0</v>
      </c>
      <c r="BX68" s="16">
        <v>0</v>
      </c>
      <c r="BY68" s="16">
        <v>-11</v>
      </c>
      <c r="BZ68" s="16">
        <f t="shared" si="5"/>
        <v>16594</v>
      </c>
      <c r="CA68" s="16">
        <f t="shared" si="6"/>
        <v>23406</v>
      </c>
    </row>
    <row r="69" spans="1:79" x14ac:dyDescent="0.2">
      <c r="A69" s="18" t="s">
        <v>265</v>
      </c>
      <c r="B69" s="15" t="s">
        <v>189</v>
      </c>
      <c r="C69" s="16">
        <v>330</v>
      </c>
      <c r="D69" s="16">
        <v>536</v>
      </c>
      <c r="E69" s="16">
        <v>33</v>
      </c>
      <c r="F69" s="16">
        <v>133</v>
      </c>
      <c r="G69" s="16">
        <v>16293</v>
      </c>
      <c r="H69" s="16">
        <v>0</v>
      </c>
      <c r="I69" s="16">
        <v>107</v>
      </c>
      <c r="J69" s="16">
        <v>380</v>
      </c>
      <c r="K69" s="16">
        <v>0</v>
      </c>
      <c r="L69" s="16">
        <v>63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286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1</v>
      </c>
      <c r="AA69" s="16">
        <v>1365</v>
      </c>
      <c r="AB69" s="16">
        <v>1044</v>
      </c>
      <c r="AC69" s="16">
        <v>11562</v>
      </c>
      <c r="AD69" s="16">
        <v>218</v>
      </c>
      <c r="AE69" s="16">
        <v>29101</v>
      </c>
      <c r="AF69" s="16">
        <v>88</v>
      </c>
      <c r="AG69" s="16">
        <v>4684</v>
      </c>
      <c r="AH69" s="16">
        <v>13057</v>
      </c>
      <c r="AI69" s="16">
        <v>9632</v>
      </c>
      <c r="AJ69" s="16">
        <v>13222</v>
      </c>
      <c r="AK69" s="16">
        <v>1026</v>
      </c>
      <c r="AL69" s="16">
        <v>1985</v>
      </c>
      <c r="AM69" s="16">
        <v>1776</v>
      </c>
      <c r="AN69" s="16">
        <v>367</v>
      </c>
      <c r="AO69" s="16">
        <v>177</v>
      </c>
      <c r="AP69" s="16">
        <v>20069</v>
      </c>
      <c r="AQ69" s="16">
        <v>0</v>
      </c>
      <c r="AR69" s="16">
        <v>1973</v>
      </c>
      <c r="AS69" s="16">
        <v>37</v>
      </c>
      <c r="AT69" s="16">
        <v>0</v>
      </c>
      <c r="AU69" s="16">
        <v>0</v>
      </c>
      <c r="AV69" s="16">
        <v>8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46</v>
      </c>
      <c r="BC69" s="16">
        <v>0</v>
      </c>
      <c r="BD69" s="16">
        <v>0</v>
      </c>
      <c r="BE69" s="16">
        <v>0</v>
      </c>
      <c r="BF69" s="16">
        <v>35</v>
      </c>
      <c r="BG69" s="16">
        <v>0</v>
      </c>
      <c r="BH69" s="16">
        <v>401</v>
      </c>
      <c r="BI69" s="16">
        <v>0</v>
      </c>
      <c r="BJ69" s="16">
        <v>0</v>
      </c>
      <c r="BK69" s="16">
        <v>213</v>
      </c>
      <c r="BL69" s="16">
        <v>52</v>
      </c>
      <c r="BM69" s="16">
        <v>0</v>
      </c>
      <c r="BN69" s="16">
        <v>10</v>
      </c>
      <c r="BO69" s="16">
        <v>0</v>
      </c>
      <c r="BP69" s="16">
        <v>0</v>
      </c>
      <c r="BQ69" s="16">
        <v>0</v>
      </c>
      <c r="BR69" s="16">
        <v>0</v>
      </c>
      <c r="BS69" s="16">
        <f t="shared" si="4"/>
        <v>130310</v>
      </c>
      <c r="BT69" s="16">
        <v>33855</v>
      </c>
      <c r="BU69" s="16">
        <v>0</v>
      </c>
      <c r="BV69" s="16">
        <v>0</v>
      </c>
      <c r="BW69" s="16">
        <v>281</v>
      </c>
      <c r="BX69" s="16">
        <v>232</v>
      </c>
      <c r="BY69" s="16">
        <v>1235</v>
      </c>
      <c r="BZ69" s="16">
        <f t="shared" si="5"/>
        <v>35603</v>
      </c>
      <c r="CA69" s="16">
        <f t="shared" si="6"/>
        <v>165913</v>
      </c>
    </row>
    <row r="70" spans="1:79" x14ac:dyDescent="0.2">
      <c r="A70" s="18" t="s">
        <v>191</v>
      </c>
      <c r="B70" s="15" t="s">
        <v>190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8</v>
      </c>
      <c r="J70" s="16">
        <v>697</v>
      </c>
      <c r="K70" s="16">
        <v>0</v>
      </c>
      <c r="L70" s="16">
        <v>1024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440</v>
      </c>
      <c r="T70" s="16">
        <v>456</v>
      </c>
      <c r="U70" s="16">
        <v>0</v>
      </c>
      <c r="V70" s="16">
        <v>0</v>
      </c>
      <c r="W70" s="16">
        <v>40</v>
      </c>
      <c r="X70" s="16">
        <v>333</v>
      </c>
      <c r="Y70" s="16">
        <v>0</v>
      </c>
      <c r="Z70" s="16">
        <v>18</v>
      </c>
      <c r="AA70" s="16">
        <v>147</v>
      </c>
      <c r="AB70" s="16">
        <v>156</v>
      </c>
      <c r="AC70" s="16">
        <v>3405</v>
      </c>
      <c r="AD70" s="16">
        <v>23770</v>
      </c>
      <c r="AE70" s="16">
        <v>4485</v>
      </c>
      <c r="AF70" s="16">
        <v>295</v>
      </c>
      <c r="AG70" s="16">
        <v>11169</v>
      </c>
      <c r="AH70" s="16">
        <v>1644</v>
      </c>
      <c r="AI70" s="16">
        <v>1133</v>
      </c>
      <c r="AJ70" s="16">
        <v>5595</v>
      </c>
      <c r="AK70" s="16">
        <v>1182</v>
      </c>
      <c r="AL70" s="16">
        <v>4115</v>
      </c>
      <c r="AM70" s="16">
        <v>668</v>
      </c>
      <c r="AN70" s="16">
        <v>21</v>
      </c>
      <c r="AO70" s="16">
        <v>183</v>
      </c>
      <c r="AP70" s="16">
        <v>4281</v>
      </c>
      <c r="AQ70" s="16">
        <v>0</v>
      </c>
      <c r="AR70" s="16">
        <v>35</v>
      </c>
      <c r="AS70" s="16">
        <v>20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80</v>
      </c>
      <c r="BE70" s="16">
        <v>0</v>
      </c>
      <c r="BF70" s="16">
        <v>1</v>
      </c>
      <c r="BG70" s="16">
        <v>0</v>
      </c>
      <c r="BH70" s="16">
        <v>0</v>
      </c>
      <c r="BI70" s="16">
        <v>0</v>
      </c>
      <c r="BJ70" s="16">
        <v>0</v>
      </c>
      <c r="BK70" s="16">
        <v>22</v>
      </c>
      <c r="BL70" s="16">
        <v>5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f t="shared" si="4"/>
        <v>65428</v>
      </c>
      <c r="BT70" s="16">
        <v>33731</v>
      </c>
      <c r="BU70" s="16">
        <v>0</v>
      </c>
      <c r="BV70" s="16">
        <v>0</v>
      </c>
      <c r="BW70" s="16">
        <v>675</v>
      </c>
      <c r="BX70" s="16">
        <v>0</v>
      </c>
      <c r="BY70" s="16">
        <v>-315</v>
      </c>
      <c r="BZ70" s="16">
        <f t="shared" si="5"/>
        <v>34091</v>
      </c>
      <c r="CA70" s="16">
        <f t="shared" si="6"/>
        <v>99519</v>
      </c>
    </row>
    <row r="71" spans="1:79" x14ac:dyDescent="0.2">
      <c r="A71" s="18" t="s">
        <v>266</v>
      </c>
      <c r="B71" s="15" t="s">
        <v>50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101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181</v>
      </c>
      <c r="AD71" s="16">
        <v>485</v>
      </c>
      <c r="AE71" s="16">
        <v>0</v>
      </c>
      <c r="AF71" s="16">
        <v>0</v>
      </c>
      <c r="AG71" s="16">
        <v>1195</v>
      </c>
      <c r="AH71" s="16">
        <v>1181</v>
      </c>
      <c r="AI71" s="16">
        <v>0</v>
      </c>
      <c r="AJ71" s="16">
        <v>2392</v>
      </c>
      <c r="AK71" s="16">
        <v>17</v>
      </c>
      <c r="AL71" s="16">
        <v>0</v>
      </c>
      <c r="AM71" s="16">
        <v>1441</v>
      </c>
      <c r="AN71" s="16">
        <v>0</v>
      </c>
      <c r="AO71" s="16">
        <v>0</v>
      </c>
      <c r="AP71" s="16">
        <v>214</v>
      </c>
      <c r="AQ71" s="16">
        <v>683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f t="shared" si="4"/>
        <v>7891</v>
      </c>
      <c r="BT71" s="16">
        <v>148</v>
      </c>
      <c r="BU71" s="16">
        <v>0</v>
      </c>
      <c r="BV71" s="16">
        <v>0</v>
      </c>
      <c r="BW71" s="16">
        <v>0</v>
      </c>
      <c r="BX71" s="16">
        <v>0</v>
      </c>
      <c r="BY71" s="16">
        <v>160</v>
      </c>
      <c r="BZ71" s="16">
        <f t="shared" si="5"/>
        <v>308</v>
      </c>
      <c r="CA71" s="16">
        <f t="shared" si="6"/>
        <v>8199</v>
      </c>
    </row>
    <row r="72" spans="1:79" x14ac:dyDescent="0.2">
      <c r="A72" s="18" t="s">
        <v>267</v>
      </c>
      <c r="B72" s="15" t="s">
        <v>268</v>
      </c>
      <c r="C72" s="16">
        <v>860</v>
      </c>
      <c r="D72" s="16">
        <v>1167</v>
      </c>
      <c r="E72" s="16">
        <v>103</v>
      </c>
      <c r="F72" s="16">
        <v>77</v>
      </c>
      <c r="G72" s="16">
        <v>3257</v>
      </c>
      <c r="H72" s="16">
        <v>1909</v>
      </c>
      <c r="I72" s="16">
        <v>383</v>
      </c>
      <c r="J72" s="16">
        <v>5025</v>
      </c>
      <c r="K72" s="16">
        <v>127</v>
      </c>
      <c r="L72" s="16">
        <v>4444</v>
      </c>
      <c r="M72" s="16">
        <v>7501</v>
      </c>
      <c r="N72" s="16">
        <v>32</v>
      </c>
      <c r="O72" s="16">
        <v>113</v>
      </c>
      <c r="P72" s="16">
        <v>134</v>
      </c>
      <c r="Q72" s="16">
        <v>77</v>
      </c>
      <c r="R72" s="16">
        <v>920</v>
      </c>
      <c r="S72" s="16">
        <v>218</v>
      </c>
      <c r="T72" s="16">
        <v>26</v>
      </c>
      <c r="U72" s="16">
        <v>557</v>
      </c>
      <c r="V72" s="16">
        <v>87</v>
      </c>
      <c r="W72" s="16">
        <v>863</v>
      </c>
      <c r="X72" s="16">
        <v>1471</v>
      </c>
      <c r="Y72" s="16">
        <v>1709</v>
      </c>
      <c r="Z72" s="16">
        <v>256</v>
      </c>
      <c r="AA72" s="16">
        <v>261</v>
      </c>
      <c r="AB72" s="16">
        <v>300</v>
      </c>
      <c r="AC72" s="16">
        <v>3429</v>
      </c>
      <c r="AD72" s="16">
        <v>362</v>
      </c>
      <c r="AE72" s="16">
        <v>13033</v>
      </c>
      <c r="AF72" s="16">
        <v>1604</v>
      </c>
      <c r="AG72" s="16">
        <v>3673</v>
      </c>
      <c r="AH72" s="16">
        <v>8013</v>
      </c>
      <c r="AI72" s="16">
        <v>6640</v>
      </c>
      <c r="AJ72" s="16">
        <v>3675</v>
      </c>
      <c r="AK72" s="16">
        <v>2129</v>
      </c>
      <c r="AL72" s="16">
        <v>2267</v>
      </c>
      <c r="AM72" s="16">
        <v>5434</v>
      </c>
      <c r="AN72" s="16">
        <v>4605</v>
      </c>
      <c r="AO72" s="16">
        <v>891</v>
      </c>
      <c r="AP72" s="16">
        <v>34696</v>
      </c>
      <c r="AQ72" s="16">
        <v>500</v>
      </c>
      <c r="AR72" s="16">
        <v>2350</v>
      </c>
      <c r="AS72" s="16">
        <v>134</v>
      </c>
      <c r="AT72" s="16">
        <v>1</v>
      </c>
      <c r="AU72" s="16">
        <v>0</v>
      </c>
      <c r="AV72" s="16">
        <v>7</v>
      </c>
      <c r="AW72" s="16">
        <v>277</v>
      </c>
      <c r="AX72" s="16">
        <v>4017</v>
      </c>
      <c r="AY72" s="16">
        <v>0</v>
      </c>
      <c r="AZ72" s="16">
        <v>17</v>
      </c>
      <c r="BA72" s="16">
        <v>25</v>
      </c>
      <c r="BB72" s="16">
        <v>3</v>
      </c>
      <c r="BC72" s="16">
        <v>0</v>
      </c>
      <c r="BD72" s="16">
        <v>751</v>
      </c>
      <c r="BE72" s="16">
        <v>0</v>
      </c>
      <c r="BF72" s="16">
        <v>33</v>
      </c>
      <c r="BG72" s="16">
        <v>0</v>
      </c>
      <c r="BH72" s="16">
        <v>0</v>
      </c>
      <c r="BI72" s="16">
        <v>478</v>
      </c>
      <c r="BJ72" s="16">
        <v>153</v>
      </c>
      <c r="BK72" s="16">
        <v>1660</v>
      </c>
      <c r="BL72" s="16">
        <v>134</v>
      </c>
      <c r="BM72" s="16">
        <v>0</v>
      </c>
      <c r="BN72" s="16">
        <v>207</v>
      </c>
      <c r="BO72" s="16">
        <v>0</v>
      </c>
      <c r="BP72" s="16">
        <v>0</v>
      </c>
      <c r="BQ72" s="16">
        <v>118</v>
      </c>
      <c r="BR72" s="16">
        <v>0</v>
      </c>
      <c r="BS72" s="16">
        <f t="shared" si="4"/>
        <v>133193</v>
      </c>
      <c r="BT72" s="16">
        <v>7358</v>
      </c>
      <c r="BU72" s="16">
        <v>0</v>
      </c>
      <c r="BV72" s="16">
        <v>0</v>
      </c>
      <c r="BW72" s="16">
        <v>19376</v>
      </c>
      <c r="BX72" s="16">
        <v>11932</v>
      </c>
      <c r="BY72" s="16">
        <v>1552</v>
      </c>
      <c r="BZ72" s="16">
        <f t="shared" si="5"/>
        <v>40218</v>
      </c>
      <c r="CA72" s="16">
        <f t="shared" si="6"/>
        <v>173411</v>
      </c>
    </row>
    <row r="73" spans="1:79" x14ac:dyDescent="0.2">
      <c r="A73" s="18" t="s">
        <v>192</v>
      </c>
      <c r="B73" s="15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643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32948</v>
      </c>
      <c r="AG73" s="16">
        <v>1699</v>
      </c>
      <c r="AH73" s="16">
        <v>286</v>
      </c>
      <c r="AI73" s="16">
        <v>96</v>
      </c>
      <c r="AJ73" s="16">
        <v>946</v>
      </c>
      <c r="AK73" s="16">
        <v>13</v>
      </c>
      <c r="AL73" s="16">
        <v>111</v>
      </c>
      <c r="AM73" s="16">
        <v>1527</v>
      </c>
      <c r="AN73" s="16">
        <v>578</v>
      </c>
      <c r="AO73" s="16">
        <v>0</v>
      </c>
      <c r="AP73" s="16">
        <v>0</v>
      </c>
      <c r="AQ73" s="16">
        <v>0</v>
      </c>
      <c r="AR73" s="16">
        <v>133</v>
      </c>
      <c r="AS73" s="16">
        <v>0</v>
      </c>
      <c r="AT73" s="16">
        <v>0</v>
      </c>
      <c r="AU73" s="16">
        <v>0</v>
      </c>
      <c r="AV73" s="16">
        <v>711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1675</v>
      </c>
      <c r="BC73" s="16">
        <v>0</v>
      </c>
      <c r="BD73" s="16">
        <v>0</v>
      </c>
      <c r="BE73" s="16">
        <v>0</v>
      </c>
      <c r="BF73" s="16">
        <v>10</v>
      </c>
      <c r="BG73" s="16">
        <v>0</v>
      </c>
      <c r="BH73" s="16">
        <v>0</v>
      </c>
      <c r="BI73" s="16">
        <v>0</v>
      </c>
      <c r="BJ73" s="16">
        <v>0</v>
      </c>
      <c r="BK73" s="16">
        <v>92</v>
      </c>
      <c r="BL73" s="16">
        <v>41</v>
      </c>
      <c r="BM73" s="16">
        <v>0</v>
      </c>
      <c r="BN73" s="16">
        <v>21</v>
      </c>
      <c r="BO73" s="16">
        <v>1</v>
      </c>
      <c r="BP73" s="16">
        <v>40</v>
      </c>
      <c r="BQ73" s="16">
        <v>538</v>
      </c>
      <c r="BR73" s="16">
        <v>0</v>
      </c>
      <c r="BS73" s="16">
        <f t="shared" si="4"/>
        <v>42109</v>
      </c>
      <c r="BT73" s="16">
        <v>435</v>
      </c>
      <c r="BU73" s="16">
        <v>0</v>
      </c>
      <c r="BV73" s="16">
        <v>0</v>
      </c>
      <c r="BW73" s="16">
        <v>0</v>
      </c>
      <c r="BX73" s="16">
        <v>418</v>
      </c>
      <c r="BY73" s="16">
        <v>-744</v>
      </c>
      <c r="BZ73" s="16">
        <f t="shared" si="5"/>
        <v>109</v>
      </c>
      <c r="CA73" s="16">
        <f t="shared" si="6"/>
        <v>42218</v>
      </c>
    </row>
    <row r="74" spans="1:79" x14ac:dyDescent="0.2">
      <c r="A74" s="18" t="s">
        <v>194</v>
      </c>
      <c r="B74" s="15" t="s">
        <v>193</v>
      </c>
      <c r="C74" s="16">
        <v>1</v>
      </c>
      <c r="D74" s="16">
        <v>0</v>
      </c>
      <c r="E74" s="16">
        <v>0</v>
      </c>
      <c r="F74" s="16">
        <v>0</v>
      </c>
      <c r="G74" s="16">
        <v>246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5886</v>
      </c>
      <c r="AG74" s="16">
        <v>0</v>
      </c>
      <c r="AH74" s="16">
        <v>35</v>
      </c>
      <c r="AI74" s="16">
        <v>0</v>
      </c>
      <c r="AJ74" s="16">
        <v>2</v>
      </c>
      <c r="AK74" s="16">
        <v>27</v>
      </c>
      <c r="AL74" s="16">
        <v>0</v>
      </c>
      <c r="AM74" s="16">
        <v>304</v>
      </c>
      <c r="AN74" s="16">
        <v>58</v>
      </c>
      <c r="AO74" s="16">
        <v>28</v>
      </c>
      <c r="AP74" s="16">
        <v>0</v>
      </c>
      <c r="AQ74" s="16">
        <v>7</v>
      </c>
      <c r="AR74" s="16">
        <v>256</v>
      </c>
      <c r="AS74" s="16">
        <v>0</v>
      </c>
      <c r="AT74" s="16">
        <v>0</v>
      </c>
      <c r="AU74" s="16">
        <v>0</v>
      </c>
      <c r="AV74" s="16">
        <v>86</v>
      </c>
      <c r="AW74" s="16">
        <v>1</v>
      </c>
      <c r="AX74" s="16">
        <v>0</v>
      </c>
      <c r="AY74" s="16">
        <v>0</v>
      </c>
      <c r="AZ74" s="16">
        <v>533</v>
      </c>
      <c r="BA74" s="16">
        <v>13</v>
      </c>
      <c r="BB74" s="16">
        <v>5762</v>
      </c>
      <c r="BC74" s="16">
        <v>683</v>
      </c>
      <c r="BD74" s="16">
        <v>1</v>
      </c>
      <c r="BE74" s="16">
        <v>799</v>
      </c>
      <c r="BF74" s="16">
        <v>740</v>
      </c>
      <c r="BG74" s="16">
        <v>394</v>
      </c>
      <c r="BH74" s="16">
        <v>123</v>
      </c>
      <c r="BI74" s="16">
        <v>1122</v>
      </c>
      <c r="BJ74" s="16">
        <v>74</v>
      </c>
      <c r="BK74" s="16">
        <v>602</v>
      </c>
      <c r="BL74" s="16">
        <v>1649</v>
      </c>
      <c r="BM74" s="16">
        <v>339</v>
      </c>
      <c r="BN74" s="16">
        <v>377</v>
      </c>
      <c r="BO74" s="16">
        <v>249</v>
      </c>
      <c r="BP74" s="16">
        <v>14</v>
      </c>
      <c r="BQ74" s="16">
        <v>1105</v>
      </c>
      <c r="BR74" s="16">
        <v>0</v>
      </c>
      <c r="BS74" s="16">
        <f t="shared" si="4"/>
        <v>21516</v>
      </c>
      <c r="BT74" s="16">
        <v>756</v>
      </c>
      <c r="BU74" s="16">
        <v>0</v>
      </c>
      <c r="BV74" s="16">
        <v>0</v>
      </c>
      <c r="BW74" s="16">
        <v>28331</v>
      </c>
      <c r="BX74" s="16">
        <v>18230</v>
      </c>
      <c r="BY74" s="16">
        <v>638</v>
      </c>
      <c r="BZ74" s="16">
        <f t="shared" si="5"/>
        <v>47955</v>
      </c>
      <c r="CA74" s="16">
        <f t="shared" si="6"/>
        <v>69471</v>
      </c>
    </row>
    <row r="75" spans="1:79" x14ac:dyDescent="0.2">
      <c r="A75" s="18" t="s">
        <v>196</v>
      </c>
      <c r="B75" s="15" t="s">
        <v>195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21586</v>
      </c>
      <c r="AG75" s="16">
        <v>16</v>
      </c>
      <c r="AH75" s="16">
        <v>0</v>
      </c>
      <c r="AI75" s="16">
        <v>257</v>
      </c>
      <c r="AJ75" s="16">
        <v>0</v>
      </c>
      <c r="AK75" s="16">
        <v>28</v>
      </c>
      <c r="AL75" s="16">
        <v>39</v>
      </c>
      <c r="AM75" s="16">
        <v>5</v>
      </c>
      <c r="AN75" s="16">
        <v>0</v>
      </c>
      <c r="AO75" s="16">
        <v>0</v>
      </c>
      <c r="AP75" s="16">
        <v>14</v>
      </c>
      <c r="AQ75" s="16">
        <v>0</v>
      </c>
      <c r="AR75" s="16">
        <v>37</v>
      </c>
      <c r="AS75" s="16">
        <v>2</v>
      </c>
      <c r="AT75" s="16">
        <v>0</v>
      </c>
      <c r="AU75" s="16">
        <v>13</v>
      </c>
      <c r="AV75" s="16">
        <v>60</v>
      </c>
      <c r="AW75" s="16">
        <v>0</v>
      </c>
      <c r="AX75" s="16">
        <v>0</v>
      </c>
      <c r="AY75" s="16">
        <v>0</v>
      </c>
      <c r="AZ75" s="16">
        <v>167</v>
      </c>
      <c r="BA75" s="16">
        <v>445</v>
      </c>
      <c r="BB75" s="16">
        <v>0</v>
      </c>
      <c r="BC75" s="16">
        <v>311</v>
      </c>
      <c r="BD75" s="16">
        <v>0</v>
      </c>
      <c r="BE75" s="16">
        <v>180</v>
      </c>
      <c r="BF75" s="16">
        <v>148</v>
      </c>
      <c r="BG75" s="16">
        <v>5</v>
      </c>
      <c r="BH75" s="16">
        <v>0</v>
      </c>
      <c r="BI75" s="16">
        <v>2754</v>
      </c>
      <c r="BJ75" s="16">
        <v>343</v>
      </c>
      <c r="BK75" s="16">
        <v>34</v>
      </c>
      <c r="BL75" s="16">
        <v>7</v>
      </c>
      <c r="BM75" s="16">
        <v>5</v>
      </c>
      <c r="BN75" s="16">
        <v>0</v>
      </c>
      <c r="BO75" s="16">
        <v>3</v>
      </c>
      <c r="BP75" s="16">
        <v>149</v>
      </c>
      <c r="BQ75" s="16">
        <v>802</v>
      </c>
      <c r="BR75" s="16">
        <v>0</v>
      </c>
      <c r="BS75" s="16">
        <f t="shared" si="4"/>
        <v>27410</v>
      </c>
      <c r="BT75" s="16">
        <v>1552</v>
      </c>
      <c r="BU75" s="16">
        <v>0</v>
      </c>
      <c r="BV75" s="16">
        <v>0</v>
      </c>
      <c r="BW75" s="16">
        <v>69147</v>
      </c>
      <c r="BX75" s="16">
        <v>38843</v>
      </c>
      <c r="BY75" s="16">
        <v>1261</v>
      </c>
      <c r="BZ75" s="16">
        <f t="shared" si="5"/>
        <v>110803</v>
      </c>
      <c r="CA75" s="16">
        <f t="shared" si="6"/>
        <v>138213</v>
      </c>
    </row>
    <row r="76" spans="1:79" x14ac:dyDescent="0.2">
      <c r="A76" s="18" t="s">
        <v>269</v>
      </c>
      <c r="B76" s="15" t="s">
        <v>270</v>
      </c>
      <c r="C76" s="16">
        <v>0</v>
      </c>
      <c r="D76" s="16">
        <v>0</v>
      </c>
      <c r="E76" s="16">
        <v>0</v>
      </c>
      <c r="F76" s="16">
        <v>0</v>
      </c>
      <c r="G76" s="16">
        <v>871</v>
      </c>
      <c r="H76" s="16">
        <v>0</v>
      </c>
      <c r="I76" s="16">
        <v>0</v>
      </c>
      <c r="J76" s="16">
        <v>64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405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4342</v>
      </c>
      <c r="AG76" s="16">
        <v>61</v>
      </c>
      <c r="AH76" s="16">
        <v>1187</v>
      </c>
      <c r="AI76" s="16">
        <v>358</v>
      </c>
      <c r="AJ76" s="16">
        <v>2</v>
      </c>
      <c r="AK76" s="16">
        <v>45</v>
      </c>
      <c r="AL76" s="16">
        <v>91</v>
      </c>
      <c r="AM76" s="16">
        <v>649</v>
      </c>
      <c r="AN76" s="16">
        <v>14</v>
      </c>
      <c r="AO76" s="16">
        <v>5</v>
      </c>
      <c r="AP76" s="16">
        <v>991</v>
      </c>
      <c r="AQ76" s="16">
        <v>0</v>
      </c>
      <c r="AR76" s="16">
        <v>234</v>
      </c>
      <c r="AS76" s="16">
        <v>0</v>
      </c>
      <c r="AT76" s="16">
        <v>0</v>
      </c>
      <c r="AU76" s="16">
        <v>0</v>
      </c>
      <c r="AV76" s="16">
        <v>64</v>
      </c>
      <c r="AW76" s="16">
        <v>0</v>
      </c>
      <c r="AX76" s="16">
        <v>0</v>
      </c>
      <c r="AY76" s="16">
        <v>0</v>
      </c>
      <c r="AZ76" s="16">
        <v>67</v>
      </c>
      <c r="BA76" s="16">
        <v>0</v>
      </c>
      <c r="BB76" s="16">
        <v>94</v>
      </c>
      <c r="BC76" s="16">
        <v>0</v>
      </c>
      <c r="BD76" s="16">
        <v>0</v>
      </c>
      <c r="BE76" s="16">
        <v>0</v>
      </c>
      <c r="BF76" s="16">
        <v>2161</v>
      </c>
      <c r="BG76" s="16">
        <v>15</v>
      </c>
      <c r="BH76" s="16">
        <v>0</v>
      </c>
      <c r="BI76" s="16">
        <v>0</v>
      </c>
      <c r="BJ76" s="16">
        <v>0</v>
      </c>
      <c r="BK76" s="16">
        <v>208</v>
      </c>
      <c r="BL76" s="16">
        <v>211</v>
      </c>
      <c r="BM76" s="16">
        <v>0</v>
      </c>
      <c r="BN76" s="16">
        <v>750</v>
      </c>
      <c r="BO76" s="16">
        <v>433</v>
      </c>
      <c r="BP76" s="16">
        <v>0</v>
      </c>
      <c r="BQ76" s="16">
        <v>66</v>
      </c>
      <c r="BR76" s="16">
        <v>0</v>
      </c>
      <c r="BS76" s="16">
        <f t="shared" si="4"/>
        <v>13388</v>
      </c>
      <c r="BT76" s="16">
        <v>2661</v>
      </c>
      <c r="BU76" s="16">
        <v>0</v>
      </c>
      <c r="BV76" s="16">
        <v>0</v>
      </c>
      <c r="BW76" s="16">
        <v>5849</v>
      </c>
      <c r="BX76" s="16">
        <v>19397</v>
      </c>
      <c r="BY76" s="16">
        <v>522</v>
      </c>
      <c r="BZ76" s="16">
        <f t="shared" si="5"/>
        <v>28429</v>
      </c>
      <c r="CA76" s="16">
        <f t="shared" si="6"/>
        <v>41817</v>
      </c>
    </row>
    <row r="77" spans="1:79" x14ac:dyDescent="0.2">
      <c r="A77" s="18" t="s">
        <v>198</v>
      </c>
      <c r="B77" s="15" t="s">
        <v>197</v>
      </c>
      <c r="C77" s="16">
        <v>89</v>
      </c>
      <c r="D77" s="16">
        <v>196</v>
      </c>
      <c r="E77" s="16">
        <v>14</v>
      </c>
      <c r="F77" s="16">
        <v>50</v>
      </c>
      <c r="G77" s="16">
        <v>500</v>
      </c>
      <c r="H77" s="16">
        <v>73</v>
      </c>
      <c r="I77" s="16">
        <v>27</v>
      </c>
      <c r="J77" s="16">
        <v>114</v>
      </c>
      <c r="K77" s="16">
        <v>38</v>
      </c>
      <c r="L77" s="16">
        <v>155</v>
      </c>
      <c r="M77" s="16">
        <v>39</v>
      </c>
      <c r="N77" s="16">
        <v>3</v>
      </c>
      <c r="O77" s="16">
        <v>73</v>
      </c>
      <c r="P77" s="16">
        <v>7</v>
      </c>
      <c r="Q77" s="16">
        <v>14</v>
      </c>
      <c r="R77" s="16">
        <v>54</v>
      </c>
      <c r="S77" s="16">
        <v>122</v>
      </c>
      <c r="T77" s="16">
        <v>6</v>
      </c>
      <c r="U77" s="16">
        <v>10</v>
      </c>
      <c r="V77" s="16">
        <v>14</v>
      </c>
      <c r="W77" s="16">
        <v>230</v>
      </c>
      <c r="X77" s="16">
        <v>32</v>
      </c>
      <c r="Y77" s="16">
        <v>14</v>
      </c>
      <c r="Z77" s="16">
        <v>18</v>
      </c>
      <c r="AA77" s="16">
        <v>149</v>
      </c>
      <c r="AB77" s="16">
        <v>253</v>
      </c>
      <c r="AC77" s="16">
        <v>65</v>
      </c>
      <c r="AD77" s="16">
        <v>189</v>
      </c>
      <c r="AE77" s="16">
        <v>68</v>
      </c>
      <c r="AF77" s="16">
        <v>4025</v>
      </c>
      <c r="AG77" s="16">
        <v>15947</v>
      </c>
      <c r="AH77" s="16">
        <v>4967</v>
      </c>
      <c r="AI77" s="16">
        <v>2104</v>
      </c>
      <c r="AJ77" s="16">
        <v>2005</v>
      </c>
      <c r="AK77" s="16">
        <v>384</v>
      </c>
      <c r="AL77" s="16">
        <v>530</v>
      </c>
      <c r="AM77" s="16">
        <v>4868</v>
      </c>
      <c r="AN77" s="16">
        <v>13031</v>
      </c>
      <c r="AO77" s="16">
        <v>421</v>
      </c>
      <c r="AP77" s="16">
        <v>16356</v>
      </c>
      <c r="AQ77" s="16">
        <v>862</v>
      </c>
      <c r="AR77" s="16">
        <v>1879</v>
      </c>
      <c r="AS77" s="16">
        <v>2576</v>
      </c>
      <c r="AT77" s="16">
        <v>33</v>
      </c>
      <c r="AU77" s="16">
        <v>1</v>
      </c>
      <c r="AV77" s="16">
        <v>161</v>
      </c>
      <c r="AW77" s="16">
        <v>63</v>
      </c>
      <c r="AX77" s="16">
        <v>44</v>
      </c>
      <c r="AY77" s="16">
        <v>7</v>
      </c>
      <c r="AZ77" s="16">
        <v>97</v>
      </c>
      <c r="BA77" s="16">
        <v>1276</v>
      </c>
      <c r="BB77" s="16">
        <v>37</v>
      </c>
      <c r="BC77" s="16">
        <v>106</v>
      </c>
      <c r="BD77" s="16">
        <v>946</v>
      </c>
      <c r="BE77" s="16">
        <v>1291</v>
      </c>
      <c r="BF77" s="16">
        <v>84</v>
      </c>
      <c r="BG77" s="16">
        <v>87</v>
      </c>
      <c r="BH77" s="16">
        <v>66</v>
      </c>
      <c r="BI77" s="16">
        <v>1241</v>
      </c>
      <c r="BJ77" s="16">
        <v>2</v>
      </c>
      <c r="BK77" s="16">
        <v>184</v>
      </c>
      <c r="BL77" s="16">
        <v>110</v>
      </c>
      <c r="BM77" s="16">
        <v>0</v>
      </c>
      <c r="BN77" s="16">
        <v>21</v>
      </c>
      <c r="BO77" s="16">
        <v>5</v>
      </c>
      <c r="BP77" s="16">
        <v>127</v>
      </c>
      <c r="BQ77" s="16">
        <v>886</v>
      </c>
      <c r="BR77" s="16">
        <v>0</v>
      </c>
      <c r="BS77" s="16">
        <f t="shared" si="4"/>
        <v>79446</v>
      </c>
      <c r="BT77" s="16">
        <v>9856</v>
      </c>
      <c r="BU77" s="16">
        <v>0</v>
      </c>
      <c r="BV77" s="16">
        <v>0</v>
      </c>
      <c r="BW77" s="16">
        <v>4216</v>
      </c>
      <c r="BX77" s="16">
        <v>29126</v>
      </c>
      <c r="BY77" s="16">
        <v>1104</v>
      </c>
      <c r="BZ77" s="16">
        <f t="shared" si="5"/>
        <v>44302</v>
      </c>
      <c r="CA77" s="16">
        <f t="shared" si="6"/>
        <v>123748</v>
      </c>
    </row>
    <row r="78" spans="1:79" x14ac:dyDescent="0.2">
      <c r="A78" s="18" t="s">
        <v>271</v>
      </c>
      <c r="B78" s="15" t="s">
        <v>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13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1</v>
      </c>
      <c r="AF78" s="16">
        <v>0</v>
      </c>
      <c r="AG78" s="16">
        <v>1925</v>
      </c>
      <c r="AH78" s="16">
        <v>20</v>
      </c>
      <c r="AI78" s="16">
        <v>30</v>
      </c>
      <c r="AJ78" s="16">
        <v>0</v>
      </c>
      <c r="AK78" s="16">
        <v>1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3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2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1181</v>
      </c>
      <c r="BR78" s="16">
        <v>0</v>
      </c>
      <c r="BS78" s="16">
        <f t="shared" si="4"/>
        <v>3176</v>
      </c>
      <c r="BT78" s="16">
        <v>831</v>
      </c>
      <c r="BU78" s="16">
        <v>0</v>
      </c>
      <c r="BV78" s="16">
        <v>0</v>
      </c>
      <c r="BW78" s="16">
        <v>48442</v>
      </c>
      <c r="BX78" s="16">
        <v>2528</v>
      </c>
      <c r="BY78" s="16">
        <v>1510</v>
      </c>
      <c r="BZ78" s="16">
        <f t="shared" si="5"/>
        <v>53311</v>
      </c>
      <c r="CA78" s="16">
        <f t="shared" si="6"/>
        <v>56487</v>
      </c>
    </row>
    <row r="79" spans="1:79" x14ac:dyDescent="0.2">
      <c r="A79" s="18" t="s">
        <v>200</v>
      </c>
      <c r="B79" s="15" t="s">
        <v>199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4287</v>
      </c>
      <c r="AI79" s="16">
        <v>0</v>
      </c>
      <c r="AJ79" s="16">
        <v>0</v>
      </c>
      <c r="AK79" s="16">
        <v>0</v>
      </c>
      <c r="AL79" s="16">
        <v>0</v>
      </c>
      <c r="AM79" s="16">
        <v>1783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f t="shared" si="4"/>
        <v>6070</v>
      </c>
      <c r="BT79" s="16">
        <v>2958</v>
      </c>
      <c r="BU79" s="16">
        <v>0</v>
      </c>
      <c r="BV79" s="16">
        <v>0</v>
      </c>
      <c r="BW79" s="16">
        <v>365</v>
      </c>
      <c r="BX79" s="16">
        <v>38005</v>
      </c>
      <c r="BY79" s="16">
        <v>396</v>
      </c>
      <c r="BZ79" s="16">
        <f t="shared" si="5"/>
        <v>41724</v>
      </c>
      <c r="CA79" s="16">
        <f t="shared" si="6"/>
        <v>47794</v>
      </c>
    </row>
    <row r="80" spans="1:79" x14ac:dyDescent="0.2">
      <c r="A80" s="18" t="s">
        <v>201</v>
      </c>
      <c r="B80" s="15" t="s">
        <v>62</v>
      </c>
      <c r="C80" s="16">
        <v>0</v>
      </c>
      <c r="D80" s="16">
        <v>0</v>
      </c>
      <c r="E80" s="16">
        <v>0</v>
      </c>
      <c r="F80" s="16">
        <v>152</v>
      </c>
      <c r="G80" s="16">
        <v>1628</v>
      </c>
      <c r="H80" s="16">
        <v>2327</v>
      </c>
      <c r="I80" s="16">
        <v>510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11</v>
      </c>
      <c r="AE80" s="16">
        <v>0</v>
      </c>
      <c r="AF80" s="16">
        <v>0</v>
      </c>
      <c r="AG80" s="16">
        <v>0</v>
      </c>
      <c r="AH80" s="16">
        <v>2748</v>
      </c>
      <c r="AI80" s="16">
        <v>0</v>
      </c>
      <c r="AJ80" s="16">
        <v>0</v>
      </c>
      <c r="AK80" s="16">
        <v>0</v>
      </c>
      <c r="AL80" s="16">
        <v>0</v>
      </c>
      <c r="AM80" s="16">
        <v>1491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6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f t="shared" si="4"/>
        <v>8873</v>
      </c>
      <c r="BT80" s="16">
        <v>11843</v>
      </c>
      <c r="BU80" s="16">
        <v>0</v>
      </c>
      <c r="BV80" s="16">
        <v>0</v>
      </c>
      <c r="BW80" s="16">
        <v>0</v>
      </c>
      <c r="BX80" s="16">
        <v>14192</v>
      </c>
      <c r="BY80" s="16">
        <v>1517</v>
      </c>
      <c r="BZ80" s="16">
        <f t="shared" si="5"/>
        <v>27552</v>
      </c>
      <c r="CA80" s="16">
        <f t="shared" si="6"/>
        <v>36425</v>
      </c>
    </row>
    <row r="81" spans="1:79" x14ac:dyDescent="0.2">
      <c r="A81" s="18" t="s">
        <v>272</v>
      </c>
      <c r="B81" s="15" t="s">
        <v>273</v>
      </c>
      <c r="C81" s="16">
        <v>24</v>
      </c>
      <c r="D81" s="16">
        <v>60</v>
      </c>
      <c r="E81" s="16">
        <v>12</v>
      </c>
      <c r="F81" s="16">
        <v>79</v>
      </c>
      <c r="G81" s="16">
        <v>8465</v>
      </c>
      <c r="H81" s="16">
        <v>7448</v>
      </c>
      <c r="I81" s="16">
        <v>1047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185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157</v>
      </c>
      <c r="AB81" s="16">
        <v>2</v>
      </c>
      <c r="AC81" s="16">
        <v>0</v>
      </c>
      <c r="AD81" s="16">
        <v>37</v>
      </c>
      <c r="AE81" s="16">
        <v>87</v>
      </c>
      <c r="AF81" s="16">
        <v>117</v>
      </c>
      <c r="AG81" s="16">
        <v>966</v>
      </c>
      <c r="AH81" s="16">
        <v>27609</v>
      </c>
      <c r="AI81" s="16">
        <v>2533</v>
      </c>
      <c r="AJ81" s="16">
        <v>35</v>
      </c>
      <c r="AK81" s="16">
        <v>650</v>
      </c>
      <c r="AL81" s="16">
        <v>0</v>
      </c>
      <c r="AM81" s="16">
        <v>17146</v>
      </c>
      <c r="AN81" s="16">
        <v>44</v>
      </c>
      <c r="AO81" s="16">
        <v>163</v>
      </c>
      <c r="AP81" s="16">
        <v>6918</v>
      </c>
      <c r="AQ81" s="16">
        <v>601</v>
      </c>
      <c r="AR81" s="16">
        <v>956</v>
      </c>
      <c r="AS81" s="16">
        <v>56</v>
      </c>
      <c r="AT81" s="16">
        <v>288</v>
      </c>
      <c r="AU81" s="16">
        <v>0</v>
      </c>
      <c r="AV81" s="16">
        <v>417</v>
      </c>
      <c r="AW81" s="16">
        <v>12</v>
      </c>
      <c r="AX81" s="16">
        <v>0</v>
      </c>
      <c r="AY81" s="16">
        <v>0</v>
      </c>
      <c r="AZ81" s="16">
        <v>0</v>
      </c>
      <c r="BA81" s="16">
        <v>81</v>
      </c>
      <c r="BB81" s="16">
        <v>0</v>
      </c>
      <c r="BC81" s="16">
        <v>5</v>
      </c>
      <c r="BD81" s="16">
        <v>0</v>
      </c>
      <c r="BE81" s="16">
        <v>0</v>
      </c>
      <c r="BF81" s="16">
        <v>5</v>
      </c>
      <c r="BG81" s="16">
        <v>4</v>
      </c>
      <c r="BH81" s="16">
        <v>0</v>
      </c>
      <c r="BI81" s="16">
        <v>3308</v>
      </c>
      <c r="BJ81" s="16">
        <v>0</v>
      </c>
      <c r="BK81" s="16">
        <v>143</v>
      </c>
      <c r="BL81" s="16">
        <v>19</v>
      </c>
      <c r="BM81" s="16">
        <v>0</v>
      </c>
      <c r="BN81" s="16">
        <v>307</v>
      </c>
      <c r="BO81" s="16">
        <v>0</v>
      </c>
      <c r="BP81" s="16">
        <v>4</v>
      </c>
      <c r="BQ81" s="16">
        <v>0</v>
      </c>
      <c r="BR81" s="16">
        <v>0</v>
      </c>
      <c r="BS81" s="16">
        <f t="shared" si="4"/>
        <v>79990</v>
      </c>
      <c r="BT81" s="16">
        <v>18262</v>
      </c>
      <c r="BU81" s="16">
        <v>0</v>
      </c>
      <c r="BV81" s="16">
        <v>0</v>
      </c>
      <c r="BW81" s="16">
        <v>8683</v>
      </c>
      <c r="BX81" s="16">
        <v>87219</v>
      </c>
      <c r="BY81" s="16">
        <v>3240</v>
      </c>
      <c r="BZ81" s="16">
        <f t="shared" si="5"/>
        <v>117404</v>
      </c>
      <c r="CA81" s="16">
        <f t="shared" si="6"/>
        <v>197394</v>
      </c>
    </row>
    <row r="82" spans="1:79" x14ac:dyDescent="0.2">
      <c r="A82" s="18" t="s">
        <v>202</v>
      </c>
      <c r="B82" s="15" t="s">
        <v>14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2540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203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26</v>
      </c>
      <c r="BG82" s="16">
        <v>0</v>
      </c>
      <c r="BH82" s="16">
        <v>0</v>
      </c>
      <c r="BI82" s="16">
        <v>0</v>
      </c>
      <c r="BJ82" s="16">
        <v>0</v>
      </c>
      <c r="BK82" s="16">
        <v>32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f t="shared" si="4"/>
        <v>2801</v>
      </c>
      <c r="BT82" s="16">
        <v>17736</v>
      </c>
      <c r="BU82" s="16">
        <v>0</v>
      </c>
      <c r="BV82" s="16">
        <v>0</v>
      </c>
      <c r="BW82" s="16">
        <v>143200</v>
      </c>
      <c r="BX82" s="16">
        <v>77200</v>
      </c>
      <c r="BY82" s="16">
        <v>-750</v>
      </c>
      <c r="BZ82" s="16">
        <f t="shared" si="5"/>
        <v>237386</v>
      </c>
      <c r="CA82" s="16">
        <f t="shared" si="6"/>
        <v>240187</v>
      </c>
    </row>
    <row r="83" spans="1:79" x14ac:dyDescent="0.2">
      <c r="A83" s="18" t="s">
        <v>274</v>
      </c>
      <c r="B83" s="15" t="s">
        <v>203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69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34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8183</v>
      </c>
      <c r="AJ83" s="16">
        <v>56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307</v>
      </c>
      <c r="AR83" s="16">
        <v>0</v>
      </c>
      <c r="AS83" s="16">
        <v>905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f t="shared" si="4"/>
        <v>9554</v>
      </c>
      <c r="BT83" s="16">
        <v>12308</v>
      </c>
      <c r="BU83" s="16">
        <v>0</v>
      </c>
      <c r="BV83" s="16">
        <v>0</v>
      </c>
      <c r="BW83" s="16">
        <v>3550</v>
      </c>
      <c r="BX83" s="16">
        <v>61420</v>
      </c>
      <c r="BY83" s="16">
        <v>228</v>
      </c>
      <c r="BZ83" s="16">
        <f t="shared" si="5"/>
        <v>77506</v>
      </c>
      <c r="CA83" s="16">
        <f t="shared" si="6"/>
        <v>87060</v>
      </c>
    </row>
    <row r="84" spans="1:79" x14ac:dyDescent="0.2">
      <c r="A84" s="18" t="s">
        <v>275</v>
      </c>
      <c r="B84" s="15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85732</v>
      </c>
      <c r="AJ84" s="16">
        <v>22519</v>
      </c>
      <c r="AK84" s="16">
        <v>36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34051</v>
      </c>
      <c r="AR84" s="16">
        <v>0</v>
      </c>
      <c r="AS84" s="16">
        <v>23023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57</v>
      </c>
      <c r="BG84" s="16">
        <v>0</v>
      </c>
      <c r="BH84" s="16">
        <v>360</v>
      </c>
      <c r="BI84" s="16">
        <v>0</v>
      </c>
      <c r="BJ84" s="16">
        <v>0</v>
      </c>
      <c r="BK84" s="16">
        <v>1691</v>
      </c>
      <c r="BL84" s="16">
        <v>504</v>
      </c>
      <c r="BM84" s="16">
        <v>0</v>
      </c>
      <c r="BN84" s="16">
        <v>358</v>
      </c>
      <c r="BO84" s="16">
        <v>0</v>
      </c>
      <c r="BP84" s="16">
        <v>0</v>
      </c>
      <c r="BQ84" s="16">
        <v>0</v>
      </c>
      <c r="BR84" s="16">
        <v>0</v>
      </c>
      <c r="BS84" s="16">
        <f t="shared" si="4"/>
        <v>168331</v>
      </c>
      <c r="BT84" s="16">
        <v>16497</v>
      </c>
      <c r="BU84" s="16">
        <v>0</v>
      </c>
      <c r="BV84" s="16">
        <v>0</v>
      </c>
      <c r="BW84" s="16">
        <v>0</v>
      </c>
      <c r="BX84" s="16">
        <v>0</v>
      </c>
      <c r="BY84" s="16">
        <v>-2514</v>
      </c>
      <c r="BZ84" s="16">
        <f t="shared" si="5"/>
        <v>13983</v>
      </c>
      <c r="CA84" s="16">
        <f t="shared" si="6"/>
        <v>182314</v>
      </c>
    </row>
    <row r="85" spans="1:79" x14ac:dyDescent="0.2">
      <c r="A85" s="18" t="s">
        <v>276</v>
      </c>
      <c r="B85" s="15" t="s">
        <v>277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11782</v>
      </c>
      <c r="AL85" s="16">
        <v>0</v>
      </c>
      <c r="AM85" s="16">
        <v>3199</v>
      </c>
      <c r="AN85" s="16">
        <v>0</v>
      </c>
      <c r="AO85" s="16">
        <v>0</v>
      </c>
      <c r="AP85" s="16">
        <v>0</v>
      </c>
      <c r="AQ85" s="16">
        <v>228</v>
      </c>
      <c r="AR85" s="16">
        <v>0</v>
      </c>
      <c r="AS85" s="16">
        <v>1582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301</v>
      </c>
      <c r="BL85" s="16">
        <v>2</v>
      </c>
      <c r="BM85" s="16">
        <v>0</v>
      </c>
      <c r="BN85" s="16">
        <v>1</v>
      </c>
      <c r="BO85" s="16">
        <v>0</v>
      </c>
      <c r="BP85" s="16">
        <v>0</v>
      </c>
      <c r="BQ85" s="16">
        <v>158</v>
      </c>
      <c r="BR85" s="16">
        <v>0</v>
      </c>
      <c r="BS85" s="16">
        <f t="shared" si="4"/>
        <v>17253</v>
      </c>
      <c r="BT85" s="16">
        <v>35097</v>
      </c>
      <c r="BU85" s="16">
        <v>0</v>
      </c>
      <c r="BV85" s="16">
        <v>0</v>
      </c>
      <c r="BW85" s="16">
        <v>20108</v>
      </c>
      <c r="BX85" s="16">
        <v>31594</v>
      </c>
      <c r="BY85" s="16">
        <v>-5214</v>
      </c>
      <c r="BZ85" s="16">
        <f t="shared" si="5"/>
        <v>81585</v>
      </c>
      <c r="CA85" s="16">
        <f t="shared" si="6"/>
        <v>98838</v>
      </c>
    </row>
    <row r="86" spans="1:79" x14ac:dyDescent="0.2">
      <c r="A86" s="18" t="s">
        <v>204</v>
      </c>
      <c r="B86" s="15" t="s">
        <v>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825</v>
      </c>
      <c r="AK86" s="16">
        <v>5</v>
      </c>
      <c r="AL86" s="16">
        <v>3444</v>
      </c>
      <c r="AM86" s="16">
        <v>0</v>
      </c>
      <c r="AN86" s="16">
        <v>0</v>
      </c>
      <c r="AO86" s="16">
        <v>0</v>
      </c>
      <c r="AP86" s="16">
        <v>1</v>
      </c>
      <c r="AQ86" s="16">
        <v>16</v>
      </c>
      <c r="AR86" s="16">
        <v>171</v>
      </c>
      <c r="AS86" s="16">
        <v>0</v>
      </c>
      <c r="AT86" s="16">
        <v>0</v>
      </c>
      <c r="AU86" s="16">
        <v>0</v>
      </c>
      <c r="AV86" s="16">
        <v>65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192</v>
      </c>
      <c r="BL86" s="16">
        <v>142</v>
      </c>
      <c r="BM86" s="16">
        <v>0</v>
      </c>
      <c r="BN86" s="16">
        <v>109</v>
      </c>
      <c r="BO86" s="16">
        <v>47</v>
      </c>
      <c r="BP86" s="16">
        <v>12</v>
      </c>
      <c r="BQ86" s="16">
        <v>0</v>
      </c>
      <c r="BR86" s="16">
        <v>0</v>
      </c>
      <c r="BS86" s="16">
        <f t="shared" si="4"/>
        <v>5029</v>
      </c>
      <c r="BT86" s="16">
        <v>2758</v>
      </c>
      <c r="BU86" s="16">
        <v>0</v>
      </c>
      <c r="BV86" s="16">
        <v>0</v>
      </c>
      <c r="BW86" s="16">
        <v>70961</v>
      </c>
      <c r="BX86" s="16">
        <v>15281</v>
      </c>
      <c r="BY86" s="16">
        <v>-1625</v>
      </c>
      <c r="BZ86" s="16">
        <f t="shared" si="5"/>
        <v>87375</v>
      </c>
      <c r="CA86" s="16">
        <f t="shared" si="6"/>
        <v>92404</v>
      </c>
    </row>
    <row r="87" spans="1:79" x14ac:dyDescent="0.2">
      <c r="A87" s="18" t="s">
        <v>278</v>
      </c>
      <c r="B87" s="15" t="s">
        <v>52</v>
      </c>
      <c r="C87" s="16">
        <v>10</v>
      </c>
      <c r="D87" s="16">
        <v>3</v>
      </c>
      <c r="E87" s="16">
        <v>24</v>
      </c>
      <c r="F87" s="16">
        <v>0</v>
      </c>
      <c r="G87" s="16">
        <v>105</v>
      </c>
      <c r="H87" s="16">
        <v>90</v>
      </c>
      <c r="I87" s="16">
        <v>8</v>
      </c>
      <c r="J87" s="16">
        <v>22</v>
      </c>
      <c r="K87" s="16">
        <v>10</v>
      </c>
      <c r="L87" s="16">
        <v>38</v>
      </c>
      <c r="M87" s="16">
        <v>13</v>
      </c>
      <c r="N87" s="16">
        <v>0</v>
      </c>
      <c r="O87" s="16">
        <v>16</v>
      </c>
      <c r="P87" s="16">
        <v>3010</v>
      </c>
      <c r="Q87" s="16">
        <v>481</v>
      </c>
      <c r="R87" s="16">
        <v>16</v>
      </c>
      <c r="S87" s="16">
        <v>2</v>
      </c>
      <c r="T87" s="16">
        <v>0</v>
      </c>
      <c r="U87" s="16">
        <v>8</v>
      </c>
      <c r="V87" s="16">
        <v>2</v>
      </c>
      <c r="W87" s="16">
        <v>220</v>
      </c>
      <c r="X87" s="16">
        <v>116</v>
      </c>
      <c r="Y87" s="16">
        <v>0</v>
      </c>
      <c r="Z87" s="16">
        <v>125</v>
      </c>
      <c r="AA87" s="16">
        <v>2</v>
      </c>
      <c r="AB87" s="16">
        <v>237</v>
      </c>
      <c r="AC87" s="16">
        <v>13</v>
      </c>
      <c r="AD87" s="16">
        <v>1</v>
      </c>
      <c r="AE87" s="16">
        <v>4</v>
      </c>
      <c r="AF87" s="16">
        <v>57</v>
      </c>
      <c r="AG87" s="16">
        <v>3</v>
      </c>
      <c r="AH87" s="16">
        <v>901</v>
      </c>
      <c r="AI87" s="16">
        <v>653</v>
      </c>
      <c r="AJ87" s="16">
        <v>54</v>
      </c>
      <c r="AK87" s="16">
        <v>9</v>
      </c>
      <c r="AL87" s="16">
        <v>1983</v>
      </c>
      <c r="AM87" s="16">
        <v>231</v>
      </c>
      <c r="AN87" s="16">
        <v>138</v>
      </c>
      <c r="AO87" s="16">
        <v>79</v>
      </c>
      <c r="AP87" s="16">
        <v>1270</v>
      </c>
      <c r="AQ87" s="16">
        <v>40</v>
      </c>
      <c r="AR87" s="16">
        <v>726</v>
      </c>
      <c r="AS87" s="16">
        <v>224</v>
      </c>
      <c r="AT87" s="16">
        <v>199</v>
      </c>
      <c r="AU87" s="16">
        <v>2</v>
      </c>
      <c r="AV87" s="16">
        <v>303</v>
      </c>
      <c r="AW87" s="16">
        <v>11</v>
      </c>
      <c r="AX87" s="16">
        <v>14</v>
      </c>
      <c r="AY87" s="16">
        <v>2</v>
      </c>
      <c r="AZ87" s="16">
        <v>93</v>
      </c>
      <c r="BA87" s="16">
        <v>3</v>
      </c>
      <c r="BB87" s="16">
        <v>193</v>
      </c>
      <c r="BC87" s="16">
        <v>403</v>
      </c>
      <c r="BD87" s="16">
        <v>336</v>
      </c>
      <c r="BE87" s="16">
        <v>568</v>
      </c>
      <c r="BF87" s="16">
        <v>713</v>
      </c>
      <c r="BG87" s="16">
        <v>718</v>
      </c>
      <c r="BH87" s="16">
        <v>1186</v>
      </c>
      <c r="BI87" s="16">
        <v>446</v>
      </c>
      <c r="BJ87" s="16">
        <v>38</v>
      </c>
      <c r="BK87" s="16">
        <v>1755</v>
      </c>
      <c r="BL87" s="16">
        <v>1892</v>
      </c>
      <c r="BM87" s="16">
        <v>63</v>
      </c>
      <c r="BN87" s="16">
        <v>6269</v>
      </c>
      <c r="BO87" s="16">
        <v>29422</v>
      </c>
      <c r="BP87" s="16">
        <v>351</v>
      </c>
      <c r="BQ87" s="16">
        <v>218</v>
      </c>
      <c r="BR87" s="16">
        <v>0</v>
      </c>
      <c r="BS87" s="16">
        <f t="shared" si="4"/>
        <v>56142</v>
      </c>
      <c r="BT87" s="16">
        <v>3463</v>
      </c>
      <c r="BU87" s="16">
        <v>0</v>
      </c>
      <c r="BV87" s="16">
        <v>0</v>
      </c>
      <c r="BW87" s="16">
        <v>55073</v>
      </c>
      <c r="BX87" s="16">
        <v>10223</v>
      </c>
      <c r="BY87" s="16">
        <v>-812</v>
      </c>
      <c r="BZ87" s="16">
        <f t="shared" si="5"/>
        <v>67947</v>
      </c>
      <c r="CA87" s="16">
        <f t="shared" si="6"/>
        <v>124089</v>
      </c>
    </row>
    <row r="88" spans="1:79" x14ac:dyDescent="0.2">
      <c r="A88" s="18" t="s">
        <v>279</v>
      </c>
      <c r="B88" s="15" t="s">
        <v>280</v>
      </c>
      <c r="C88" s="16">
        <v>112</v>
      </c>
      <c r="D88" s="16">
        <v>40</v>
      </c>
      <c r="E88" s="16">
        <v>142</v>
      </c>
      <c r="F88" s="16">
        <v>1057</v>
      </c>
      <c r="G88" s="16">
        <v>4237</v>
      </c>
      <c r="H88" s="16">
        <v>2959</v>
      </c>
      <c r="I88" s="16">
        <v>1023</v>
      </c>
      <c r="J88" s="16">
        <v>1856</v>
      </c>
      <c r="K88" s="16">
        <v>735</v>
      </c>
      <c r="L88" s="16">
        <v>984</v>
      </c>
      <c r="M88" s="16">
        <v>639</v>
      </c>
      <c r="N88" s="16">
        <v>21</v>
      </c>
      <c r="O88" s="16">
        <v>237</v>
      </c>
      <c r="P88" s="16">
        <v>421</v>
      </c>
      <c r="Q88" s="16">
        <v>226</v>
      </c>
      <c r="R88" s="16">
        <v>978</v>
      </c>
      <c r="S88" s="16">
        <v>4431</v>
      </c>
      <c r="T88" s="16">
        <v>1609</v>
      </c>
      <c r="U88" s="16">
        <v>922</v>
      </c>
      <c r="V88" s="16">
        <v>962</v>
      </c>
      <c r="W88" s="16">
        <v>1874</v>
      </c>
      <c r="X88" s="16">
        <v>844</v>
      </c>
      <c r="Y88" s="16">
        <v>233</v>
      </c>
      <c r="Z88" s="16">
        <v>913</v>
      </c>
      <c r="AA88" s="16">
        <v>801</v>
      </c>
      <c r="AB88" s="16">
        <v>3572</v>
      </c>
      <c r="AC88" s="16">
        <v>11697</v>
      </c>
      <c r="AD88" s="16">
        <v>3124</v>
      </c>
      <c r="AE88" s="16">
        <v>1144</v>
      </c>
      <c r="AF88" s="16">
        <v>87</v>
      </c>
      <c r="AG88" s="16">
        <v>647</v>
      </c>
      <c r="AH88" s="16">
        <v>2000</v>
      </c>
      <c r="AI88" s="16">
        <v>283</v>
      </c>
      <c r="AJ88" s="16">
        <v>1022</v>
      </c>
      <c r="AK88" s="16">
        <v>474</v>
      </c>
      <c r="AL88" s="16">
        <v>1093</v>
      </c>
      <c r="AM88" s="16">
        <v>1308</v>
      </c>
      <c r="AN88" s="16">
        <v>2538</v>
      </c>
      <c r="AO88" s="16">
        <v>1717</v>
      </c>
      <c r="AP88" s="16">
        <v>2659</v>
      </c>
      <c r="AQ88" s="16">
        <v>1084</v>
      </c>
      <c r="AR88" s="16">
        <v>6556</v>
      </c>
      <c r="AS88" s="16">
        <v>2138</v>
      </c>
      <c r="AT88" s="16">
        <v>2517</v>
      </c>
      <c r="AU88" s="16">
        <v>1148</v>
      </c>
      <c r="AV88" s="16">
        <v>4861</v>
      </c>
      <c r="AW88" s="16">
        <v>8</v>
      </c>
      <c r="AX88" s="16">
        <v>438</v>
      </c>
      <c r="AY88" s="16">
        <v>592</v>
      </c>
      <c r="AZ88" s="16">
        <v>224</v>
      </c>
      <c r="BA88" s="16">
        <v>547</v>
      </c>
      <c r="BB88" s="16">
        <v>2045</v>
      </c>
      <c r="BC88" s="16">
        <v>457</v>
      </c>
      <c r="BD88" s="16">
        <v>220</v>
      </c>
      <c r="BE88" s="16">
        <v>1284</v>
      </c>
      <c r="BF88" s="16">
        <v>263</v>
      </c>
      <c r="BG88" s="16">
        <v>244</v>
      </c>
      <c r="BH88" s="16">
        <v>1524</v>
      </c>
      <c r="BI88" s="16">
        <v>1517</v>
      </c>
      <c r="BJ88" s="16">
        <v>351</v>
      </c>
      <c r="BK88" s="16">
        <v>1433</v>
      </c>
      <c r="BL88" s="16">
        <v>209</v>
      </c>
      <c r="BM88" s="16">
        <v>0</v>
      </c>
      <c r="BN88" s="16">
        <v>1551</v>
      </c>
      <c r="BO88" s="16">
        <v>821</v>
      </c>
      <c r="BP88" s="16">
        <v>847</v>
      </c>
      <c r="BQ88" s="16">
        <v>873</v>
      </c>
      <c r="BR88" s="16">
        <v>0</v>
      </c>
      <c r="BS88" s="16">
        <f t="shared" si="4"/>
        <v>95373</v>
      </c>
      <c r="BT88" s="16">
        <v>1885</v>
      </c>
      <c r="BU88" s="16">
        <v>0</v>
      </c>
      <c r="BV88" s="16">
        <v>0</v>
      </c>
      <c r="BW88" s="16">
        <v>638</v>
      </c>
      <c r="BX88" s="16">
        <v>11456</v>
      </c>
      <c r="BY88" s="16">
        <v>0</v>
      </c>
      <c r="BZ88" s="16">
        <f t="shared" si="5"/>
        <v>13979</v>
      </c>
      <c r="CA88" s="16">
        <f t="shared" si="6"/>
        <v>109352</v>
      </c>
    </row>
    <row r="89" spans="1:79" x14ac:dyDescent="0.2">
      <c r="A89" s="18" t="s">
        <v>281</v>
      </c>
      <c r="B89" s="15" t="s">
        <v>205</v>
      </c>
      <c r="C89" s="16">
        <v>10766</v>
      </c>
      <c r="D89" s="16">
        <v>6361</v>
      </c>
      <c r="E89" s="16">
        <v>579</v>
      </c>
      <c r="F89" s="16">
        <v>790</v>
      </c>
      <c r="G89" s="16">
        <v>420</v>
      </c>
      <c r="H89" s="16">
        <v>1816</v>
      </c>
      <c r="I89" s="16">
        <v>525</v>
      </c>
      <c r="J89" s="16">
        <v>2145</v>
      </c>
      <c r="K89" s="16">
        <v>58</v>
      </c>
      <c r="L89" s="16">
        <v>4063</v>
      </c>
      <c r="M89" s="16">
        <v>883</v>
      </c>
      <c r="N89" s="16">
        <v>69</v>
      </c>
      <c r="O89" s="16">
        <v>1667</v>
      </c>
      <c r="P89" s="16">
        <v>276</v>
      </c>
      <c r="Q89" s="16">
        <v>292</v>
      </c>
      <c r="R89" s="16">
        <v>1176</v>
      </c>
      <c r="S89" s="16">
        <v>2663</v>
      </c>
      <c r="T89" s="16">
        <v>157</v>
      </c>
      <c r="U89" s="16">
        <v>44</v>
      </c>
      <c r="V89" s="16">
        <v>249</v>
      </c>
      <c r="W89" s="16">
        <v>5905</v>
      </c>
      <c r="X89" s="16">
        <v>841</v>
      </c>
      <c r="Y89" s="16">
        <v>254</v>
      </c>
      <c r="Z89" s="16">
        <v>356</v>
      </c>
      <c r="AA89" s="16">
        <v>2632</v>
      </c>
      <c r="AB89" s="16">
        <v>4441</v>
      </c>
      <c r="AC89" s="16">
        <v>3521</v>
      </c>
      <c r="AD89" s="16">
        <v>3392</v>
      </c>
      <c r="AE89" s="16">
        <v>1614</v>
      </c>
      <c r="AF89" s="16">
        <v>197</v>
      </c>
      <c r="AG89" s="16">
        <v>728</v>
      </c>
      <c r="AH89" s="16">
        <v>721</v>
      </c>
      <c r="AI89" s="16">
        <v>750</v>
      </c>
      <c r="AJ89" s="16">
        <v>1571</v>
      </c>
      <c r="AK89" s="16">
        <v>258</v>
      </c>
      <c r="AL89" s="16">
        <v>485</v>
      </c>
      <c r="AM89" s="16">
        <v>353</v>
      </c>
      <c r="AN89" s="16">
        <v>124483</v>
      </c>
      <c r="AO89" s="16">
        <v>5466</v>
      </c>
      <c r="AP89" s="16">
        <v>770</v>
      </c>
      <c r="AQ89" s="16">
        <v>2197</v>
      </c>
      <c r="AR89" s="16">
        <v>28011</v>
      </c>
      <c r="AS89" s="16">
        <v>2047</v>
      </c>
      <c r="AT89" s="16">
        <v>91</v>
      </c>
      <c r="AU89" s="16">
        <v>61</v>
      </c>
      <c r="AV89" s="16">
        <v>1611</v>
      </c>
      <c r="AW89" s="16">
        <v>2152</v>
      </c>
      <c r="AX89" s="16">
        <v>2829</v>
      </c>
      <c r="AY89" s="16">
        <v>153</v>
      </c>
      <c r="AZ89" s="16">
        <v>557</v>
      </c>
      <c r="BA89" s="16">
        <v>2413</v>
      </c>
      <c r="BB89" s="16">
        <v>1146</v>
      </c>
      <c r="BC89" s="16">
        <v>2974</v>
      </c>
      <c r="BD89" s="16">
        <v>1164</v>
      </c>
      <c r="BE89" s="16">
        <v>1801</v>
      </c>
      <c r="BF89" s="16">
        <v>424</v>
      </c>
      <c r="BG89" s="16">
        <v>364</v>
      </c>
      <c r="BH89" s="16">
        <v>259</v>
      </c>
      <c r="BI89" s="16">
        <v>10503</v>
      </c>
      <c r="BJ89" s="16">
        <v>148</v>
      </c>
      <c r="BK89" s="16">
        <v>7576</v>
      </c>
      <c r="BL89" s="16">
        <v>2566</v>
      </c>
      <c r="BM89" s="16">
        <v>3536</v>
      </c>
      <c r="BN89" s="16">
        <v>1770</v>
      </c>
      <c r="BO89" s="16">
        <v>2447</v>
      </c>
      <c r="BP89" s="16">
        <v>1665</v>
      </c>
      <c r="BQ89" s="16">
        <v>4314</v>
      </c>
      <c r="BR89" s="16">
        <v>0</v>
      </c>
      <c r="BS89" s="16">
        <f t="shared" si="4"/>
        <v>278516</v>
      </c>
      <c r="BT89" s="16">
        <v>0</v>
      </c>
      <c r="BU89" s="16">
        <v>0</v>
      </c>
      <c r="BV89" s="16">
        <v>0</v>
      </c>
      <c r="BW89" s="16">
        <v>136076</v>
      </c>
      <c r="BX89" s="16">
        <v>0</v>
      </c>
      <c r="BY89" s="16">
        <v>0</v>
      </c>
      <c r="BZ89" s="16">
        <f t="shared" si="5"/>
        <v>136076</v>
      </c>
      <c r="CA89" s="16">
        <f t="shared" si="6"/>
        <v>414592</v>
      </c>
    </row>
    <row r="90" spans="1:79" x14ac:dyDescent="0.2">
      <c r="A90" s="18" t="s">
        <v>282</v>
      </c>
      <c r="B90" s="15" t="s">
        <v>283</v>
      </c>
      <c r="C90" s="16">
        <v>6</v>
      </c>
      <c r="D90" s="16">
        <v>1</v>
      </c>
      <c r="E90" s="16">
        <v>1</v>
      </c>
      <c r="F90" s="16">
        <v>32</v>
      </c>
      <c r="G90" s="16">
        <v>96</v>
      </c>
      <c r="H90" s="16">
        <v>312</v>
      </c>
      <c r="I90" s="16">
        <v>63</v>
      </c>
      <c r="J90" s="16">
        <v>234</v>
      </c>
      <c r="K90" s="16">
        <v>53</v>
      </c>
      <c r="L90" s="16">
        <v>450</v>
      </c>
      <c r="M90" s="16">
        <v>582</v>
      </c>
      <c r="N90" s="16">
        <v>1</v>
      </c>
      <c r="O90" s="16">
        <v>89</v>
      </c>
      <c r="P90" s="16">
        <v>38</v>
      </c>
      <c r="Q90" s="16">
        <v>32</v>
      </c>
      <c r="R90" s="16">
        <v>290</v>
      </c>
      <c r="S90" s="16">
        <v>417</v>
      </c>
      <c r="T90" s="16">
        <v>8</v>
      </c>
      <c r="U90" s="16">
        <v>420</v>
      </c>
      <c r="V90" s="16">
        <v>61</v>
      </c>
      <c r="W90" s="16">
        <v>789</v>
      </c>
      <c r="X90" s="16">
        <v>536</v>
      </c>
      <c r="Y90" s="16">
        <v>169</v>
      </c>
      <c r="Z90" s="16">
        <v>94</v>
      </c>
      <c r="AA90" s="16">
        <v>657</v>
      </c>
      <c r="AB90" s="16">
        <v>911</v>
      </c>
      <c r="AC90" s="16">
        <v>5437</v>
      </c>
      <c r="AD90" s="16">
        <v>3167</v>
      </c>
      <c r="AE90" s="16">
        <v>216</v>
      </c>
      <c r="AF90" s="16">
        <v>23</v>
      </c>
      <c r="AG90" s="16">
        <v>71</v>
      </c>
      <c r="AH90" s="16">
        <v>102</v>
      </c>
      <c r="AI90" s="16">
        <v>163</v>
      </c>
      <c r="AJ90" s="16">
        <v>375</v>
      </c>
      <c r="AK90" s="16">
        <v>114</v>
      </c>
      <c r="AL90" s="16">
        <v>95</v>
      </c>
      <c r="AM90" s="16">
        <v>32</v>
      </c>
      <c r="AN90" s="16">
        <v>110</v>
      </c>
      <c r="AO90" s="16">
        <v>1118</v>
      </c>
      <c r="AP90" s="16">
        <v>358</v>
      </c>
      <c r="AQ90" s="16">
        <v>614</v>
      </c>
      <c r="AR90" s="16">
        <v>5085</v>
      </c>
      <c r="AS90" s="16">
        <v>427</v>
      </c>
      <c r="AT90" s="16">
        <v>14</v>
      </c>
      <c r="AU90" s="16">
        <v>10</v>
      </c>
      <c r="AV90" s="16">
        <v>931</v>
      </c>
      <c r="AW90" s="16">
        <v>626</v>
      </c>
      <c r="AX90" s="16">
        <v>1594</v>
      </c>
      <c r="AY90" s="16">
        <v>33</v>
      </c>
      <c r="AZ90" s="16">
        <v>72</v>
      </c>
      <c r="BA90" s="16">
        <v>56</v>
      </c>
      <c r="BB90" s="16">
        <v>176</v>
      </c>
      <c r="BC90" s="16">
        <v>587</v>
      </c>
      <c r="BD90" s="16">
        <v>482</v>
      </c>
      <c r="BE90" s="16">
        <v>866</v>
      </c>
      <c r="BF90" s="16">
        <v>100</v>
      </c>
      <c r="BG90" s="16">
        <v>50</v>
      </c>
      <c r="BH90" s="16">
        <v>71</v>
      </c>
      <c r="BI90" s="16">
        <v>7053</v>
      </c>
      <c r="BJ90" s="16">
        <v>42</v>
      </c>
      <c r="BK90" s="16">
        <v>13940</v>
      </c>
      <c r="BL90" s="16">
        <v>1727</v>
      </c>
      <c r="BM90" s="16">
        <v>358</v>
      </c>
      <c r="BN90" s="16">
        <v>2016</v>
      </c>
      <c r="BO90" s="16">
        <v>2561</v>
      </c>
      <c r="BP90" s="16">
        <v>175</v>
      </c>
      <c r="BQ90" s="16">
        <v>2775</v>
      </c>
      <c r="BR90" s="16">
        <v>0</v>
      </c>
      <c r="BS90" s="16">
        <f t="shared" si="4"/>
        <v>60164</v>
      </c>
      <c r="BT90" s="16">
        <v>4</v>
      </c>
      <c r="BU90" s="16">
        <v>0</v>
      </c>
      <c r="BV90" s="16">
        <v>0</v>
      </c>
      <c r="BW90" s="16">
        <v>42158</v>
      </c>
      <c r="BX90" s="16">
        <v>0</v>
      </c>
      <c r="BY90" s="16">
        <v>141</v>
      </c>
      <c r="BZ90" s="16">
        <f t="shared" si="5"/>
        <v>42303</v>
      </c>
      <c r="CA90" s="16">
        <f t="shared" si="6"/>
        <v>102467</v>
      </c>
    </row>
    <row r="91" spans="1:79" x14ac:dyDescent="0.2">
      <c r="A91" s="18" t="s">
        <v>207</v>
      </c>
      <c r="B91" s="15" t="s">
        <v>206</v>
      </c>
      <c r="C91" s="16">
        <v>24</v>
      </c>
      <c r="D91" s="16">
        <v>44</v>
      </c>
      <c r="E91" s="16">
        <v>3</v>
      </c>
      <c r="F91" s="16">
        <v>1</v>
      </c>
      <c r="G91" s="16">
        <v>699</v>
      </c>
      <c r="H91" s="16">
        <v>474</v>
      </c>
      <c r="I91" s="16">
        <v>39</v>
      </c>
      <c r="J91" s="16">
        <v>0</v>
      </c>
      <c r="K91" s="16">
        <v>0</v>
      </c>
      <c r="L91" s="16">
        <v>4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13</v>
      </c>
      <c r="T91" s="16">
        <v>0</v>
      </c>
      <c r="U91" s="16">
        <v>0</v>
      </c>
      <c r="V91" s="16">
        <v>25</v>
      </c>
      <c r="W91" s="16">
        <v>67</v>
      </c>
      <c r="X91" s="16">
        <v>0</v>
      </c>
      <c r="Y91" s="16">
        <v>0</v>
      </c>
      <c r="Z91" s="16">
        <v>0</v>
      </c>
      <c r="AA91" s="16">
        <v>0</v>
      </c>
      <c r="AB91" s="16">
        <v>3</v>
      </c>
      <c r="AC91" s="16">
        <v>21</v>
      </c>
      <c r="AD91" s="16">
        <v>13</v>
      </c>
      <c r="AE91" s="16">
        <v>40</v>
      </c>
      <c r="AF91" s="16">
        <v>85</v>
      </c>
      <c r="AG91" s="16">
        <v>3</v>
      </c>
      <c r="AH91" s="16">
        <v>49</v>
      </c>
      <c r="AI91" s="16">
        <v>271</v>
      </c>
      <c r="AJ91" s="16">
        <v>21</v>
      </c>
      <c r="AK91" s="16">
        <v>218</v>
      </c>
      <c r="AL91" s="16">
        <v>14</v>
      </c>
      <c r="AM91" s="16">
        <v>0</v>
      </c>
      <c r="AN91" s="16">
        <v>0</v>
      </c>
      <c r="AO91" s="16">
        <v>0</v>
      </c>
      <c r="AP91" s="16">
        <v>33167</v>
      </c>
      <c r="AQ91" s="16">
        <v>545</v>
      </c>
      <c r="AR91" s="16">
        <v>723</v>
      </c>
      <c r="AS91" s="16">
        <v>23</v>
      </c>
      <c r="AT91" s="16">
        <v>7</v>
      </c>
      <c r="AU91" s="16">
        <v>2</v>
      </c>
      <c r="AV91" s="16">
        <v>343</v>
      </c>
      <c r="AW91" s="16">
        <v>296</v>
      </c>
      <c r="AX91" s="16">
        <v>0</v>
      </c>
      <c r="AY91" s="16">
        <v>7</v>
      </c>
      <c r="AZ91" s="16">
        <v>218</v>
      </c>
      <c r="BA91" s="16">
        <v>2</v>
      </c>
      <c r="BB91" s="16">
        <v>1040</v>
      </c>
      <c r="BC91" s="16">
        <v>319</v>
      </c>
      <c r="BD91" s="16">
        <v>625</v>
      </c>
      <c r="BE91" s="16">
        <v>66</v>
      </c>
      <c r="BF91" s="16">
        <v>145</v>
      </c>
      <c r="BG91" s="16">
        <v>0</v>
      </c>
      <c r="BH91" s="16">
        <v>211</v>
      </c>
      <c r="BI91" s="16">
        <v>2214</v>
      </c>
      <c r="BJ91" s="16">
        <v>0</v>
      </c>
      <c r="BK91" s="16">
        <v>4191</v>
      </c>
      <c r="BL91" s="16">
        <v>1202</v>
      </c>
      <c r="BM91" s="16">
        <v>428</v>
      </c>
      <c r="BN91" s="16">
        <v>1927</v>
      </c>
      <c r="BO91" s="16">
        <v>0</v>
      </c>
      <c r="BP91" s="16">
        <v>10</v>
      </c>
      <c r="BQ91" s="16">
        <v>241</v>
      </c>
      <c r="BR91" s="16">
        <v>0</v>
      </c>
      <c r="BS91" s="16">
        <f t="shared" si="4"/>
        <v>50083</v>
      </c>
      <c r="BT91" s="16">
        <v>242</v>
      </c>
      <c r="BU91" s="16">
        <v>0</v>
      </c>
      <c r="BV91" s="16">
        <v>0</v>
      </c>
      <c r="BW91" s="16">
        <v>0</v>
      </c>
      <c r="BX91" s="16">
        <v>297004</v>
      </c>
      <c r="BY91" s="16">
        <v>0</v>
      </c>
      <c r="BZ91" s="16">
        <f t="shared" si="5"/>
        <v>297246</v>
      </c>
      <c r="CA91" s="16">
        <f t="shared" si="6"/>
        <v>347329</v>
      </c>
    </row>
    <row r="92" spans="1:79" x14ac:dyDescent="0.2">
      <c r="A92" s="18" t="s">
        <v>208</v>
      </c>
      <c r="B92" s="15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990</v>
      </c>
      <c r="H92" s="16">
        <v>2464</v>
      </c>
      <c r="I92" s="16">
        <v>151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94</v>
      </c>
      <c r="AD92" s="16">
        <v>49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5822</v>
      </c>
      <c r="AP92" s="16">
        <v>5777</v>
      </c>
      <c r="AQ92" s="16">
        <v>0</v>
      </c>
      <c r="AR92" s="16">
        <v>0</v>
      </c>
      <c r="AS92" s="16">
        <v>277</v>
      </c>
      <c r="AT92" s="16">
        <v>0</v>
      </c>
      <c r="AU92" s="16">
        <v>0</v>
      </c>
      <c r="AV92" s="16">
        <v>402</v>
      </c>
      <c r="AW92" s="16">
        <v>0</v>
      </c>
      <c r="AX92" s="16">
        <v>0</v>
      </c>
      <c r="AY92" s="16">
        <v>0</v>
      </c>
      <c r="AZ92" s="16">
        <v>0</v>
      </c>
      <c r="BA92" s="16">
        <v>809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11573</v>
      </c>
      <c r="BL92" s="16">
        <v>101</v>
      </c>
      <c r="BM92" s="16">
        <v>0</v>
      </c>
      <c r="BN92" s="16">
        <v>0</v>
      </c>
      <c r="BO92" s="16">
        <v>0</v>
      </c>
      <c r="BP92" s="16">
        <v>0</v>
      </c>
      <c r="BQ92" s="16">
        <v>84</v>
      </c>
      <c r="BR92" s="16">
        <v>0</v>
      </c>
      <c r="BS92" s="16">
        <f t="shared" si="4"/>
        <v>28593</v>
      </c>
      <c r="BT92" s="16">
        <v>0</v>
      </c>
      <c r="BU92" s="16">
        <v>0</v>
      </c>
      <c r="BV92" s="16">
        <v>0</v>
      </c>
      <c r="BW92" s="16">
        <v>0</v>
      </c>
      <c r="BX92" s="16">
        <v>95760</v>
      </c>
      <c r="BY92" s="16">
        <v>0</v>
      </c>
      <c r="BZ92" s="16">
        <f t="shared" si="5"/>
        <v>95760</v>
      </c>
      <c r="CA92" s="16">
        <f t="shared" si="6"/>
        <v>124353</v>
      </c>
    </row>
    <row r="93" spans="1:79" x14ac:dyDescent="0.2">
      <c r="A93" s="18" t="s">
        <v>284</v>
      </c>
      <c r="B93" s="15" t="s">
        <v>64</v>
      </c>
      <c r="C93" s="16">
        <v>84</v>
      </c>
      <c r="D93" s="16">
        <v>167</v>
      </c>
      <c r="E93" s="16">
        <v>9</v>
      </c>
      <c r="F93" s="16">
        <v>3</v>
      </c>
      <c r="G93" s="16">
        <v>463</v>
      </c>
      <c r="H93" s="16">
        <v>664</v>
      </c>
      <c r="I93" s="16">
        <v>142</v>
      </c>
      <c r="J93" s="16">
        <v>0</v>
      </c>
      <c r="K93" s="16">
        <v>2</v>
      </c>
      <c r="L93" s="16">
        <v>1</v>
      </c>
      <c r="M93" s="16">
        <v>0</v>
      </c>
      <c r="N93" s="16">
        <v>0</v>
      </c>
      <c r="O93" s="16">
        <v>24</v>
      </c>
      <c r="P93" s="16">
        <v>0</v>
      </c>
      <c r="Q93" s="16">
        <v>0</v>
      </c>
      <c r="R93" s="16">
        <v>0</v>
      </c>
      <c r="S93" s="16">
        <v>14</v>
      </c>
      <c r="T93" s="16">
        <v>19</v>
      </c>
      <c r="U93" s="16">
        <v>27</v>
      </c>
      <c r="V93" s="16">
        <v>0</v>
      </c>
      <c r="W93" s="16">
        <v>0</v>
      </c>
      <c r="X93" s="16">
        <v>2</v>
      </c>
      <c r="Y93" s="16">
        <v>0</v>
      </c>
      <c r="Z93" s="16">
        <v>0</v>
      </c>
      <c r="AA93" s="16">
        <v>0</v>
      </c>
      <c r="AB93" s="16">
        <v>23</v>
      </c>
      <c r="AC93" s="16">
        <v>21</v>
      </c>
      <c r="AD93" s="16">
        <v>2223</v>
      </c>
      <c r="AE93" s="16">
        <v>24</v>
      </c>
      <c r="AF93" s="16">
        <v>0</v>
      </c>
      <c r="AG93" s="16">
        <v>9</v>
      </c>
      <c r="AH93" s="16">
        <v>24</v>
      </c>
      <c r="AI93" s="16">
        <v>0</v>
      </c>
      <c r="AJ93" s="16">
        <v>11</v>
      </c>
      <c r="AK93" s="16">
        <v>0</v>
      </c>
      <c r="AL93" s="16">
        <v>3</v>
      </c>
      <c r="AM93" s="16">
        <v>0</v>
      </c>
      <c r="AN93" s="16">
        <v>0</v>
      </c>
      <c r="AO93" s="16">
        <v>0</v>
      </c>
      <c r="AP93" s="16">
        <v>25039</v>
      </c>
      <c r="AQ93" s="16">
        <v>15</v>
      </c>
      <c r="AR93" s="16">
        <v>45</v>
      </c>
      <c r="AS93" s="16">
        <v>12</v>
      </c>
      <c r="AT93" s="16">
        <v>0</v>
      </c>
      <c r="AU93" s="16">
        <v>0</v>
      </c>
      <c r="AV93" s="16">
        <v>901</v>
      </c>
      <c r="AW93" s="16">
        <v>47</v>
      </c>
      <c r="AX93" s="16">
        <v>539</v>
      </c>
      <c r="AY93" s="16">
        <v>0</v>
      </c>
      <c r="AZ93" s="16">
        <v>0</v>
      </c>
      <c r="BA93" s="16">
        <v>3439</v>
      </c>
      <c r="BB93" s="16">
        <v>0</v>
      </c>
      <c r="BC93" s="16">
        <v>831</v>
      </c>
      <c r="BD93" s="16">
        <v>1494</v>
      </c>
      <c r="BE93" s="16">
        <v>221</v>
      </c>
      <c r="BF93" s="16">
        <v>606</v>
      </c>
      <c r="BG93" s="16">
        <v>5</v>
      </c>
      <c r="BH93" s="16">
        <v>2</v>
      </c>
      <c r="BI93" s="16">
        <v>1056</v>
      </c>
      <c r="BJ93" s="16">
        <v>9</v>
      </c>
      <c r="BK93" s="16">
        <v>2241</v>
      </c>
      <c r="BL93" s="16">
        <v>323</v>
      </c>
      <c r="BM93" s="16">
        <v>0</v>
      </c>
      <c r="BN93" s="16">
        <v>2184</v>
      </c>
      <c r="BO93" s="16">
        <v>0</v>
      </c>
      <c r="BP93" s="16">
        <v>119</v>
      </c>
      <c r="BQ93" s="16">
        <v>13</v>
      </c>
      <c r="BR93" s="16">
        <v>0</v>
      </c>
      <c r="BS93" s="16">
        <f t="shared" si="4"/>
        <v>43100</v>
      </c>
      <c r="BT93" s="16">
        <v>3596</v>
      </c>
      <c r="BU93" s="16">
        <v>0</v>
      </c>
      <c r="BV93" s="16">
        <v>0</v>
      </c>
      <c r="BW93" s="16">
        <v>0</v>
      </c>
      <c r="BX93" s="16">
        <v>111455</v>
      </c>
      <c r="BY93" s="16">
        <v>0</v>
      </c>
      <c r="BZ93" s="16">
        <f t="shared" si="5"/>
        <v>115051</v>
      </c>
      <c r="CA93" s="16">
        <f t="shared" si="6"/>
        <v>158151</v>
      </c>
    </row>
    <row r="94" spans="1:79" x14ac:dyDescent="0.2">
      <c r="A94" s="18" t="s">
        <v>285</v>
      </c>
      <c r="B94" s="15" t="s">
        <v>209</v>
      </c>
      <c r="C94" s="16">
        <v>212</v>
      </c>
      <c r="D94" s="16">
        <v>43</v>
      </c>
      <c r="E94" s="16">
        <v>22</v>
      </c>
      <c r="F94" s="16">
        <v>70</v>
      </c>
      <c r="G94" s="16">
        <v>113</v>
      </c>
      <c r="H94" s="16">
        <v>1439</v>
      </c>
      <c r="I94" s="16">
        <v>91</v>
      </c>
      <c r="J94" s="16">
        <v>8</v>
      </c>
      <c r="K94" s="16">
        <v>2</v>
      </c>
      <c r="L94" s="16">
        <v>20</v>
      </c>
      <c r="M94" s="16">
        <v>36</v>
      </c>
      <c r="N94" s="16">
        <v>0</v>
      </c>
      <c r="O94" s="16">
        <v>4</v>
      </c>
      <c r="P94" s="16">
        <v>0</v>
      </c>
      <c r="Q94" s="16">
        <v>4</v>
      </c>
      <c r="R94" s="16">
        <v>0</v>
      </c>
      <c r="S94" s="16">
        <v>0</v>
      </c>
      <c r="T94" s="16">
        <v>0</v>
      </c>
      <c r="U94" s="16">
        <v>0</v>
      </c>
      <c r="V94" s="16">
        <v>4</v>
      </c>
      <c r="W94" s="16">
        <v>0</v>
      </c>
      <c r="X94" s="16">
        <v>10</v>
      </c>
      <c r="Y94" s="16">
        <v>0</v>
      </c>
      <c r="Z94" s="16">
        <v>50</v>
      </c>
      <c r="AA94" s="16">
        <v>249</v>
      </c>
      <c r="AB94" s="16">
        <v>351</v>
      </c>
      <c r="AC94" s="16">
        <v>4</v>
      </c>
      <c r="AD94" s="16">
        <v>66</v>
      </c>
      <c r="AE94" s="16">
        <v>1</v>
      </c>
      <c r="AF94" s="16">
        <v>591</v>
      </c>
      <c r="AG94" s="16">
        <v>34</v>
      </c>
      <c r="AH94" s="16">
        <v>2717</v>
      </c>
      <c r="AI94" s="16">
        <v>410</v>
      </c>
      <c r="AJ94" s="16">
        <v>3</v>
      </c>
      <c r="AK94" s="16">
        <v>0</v>
      </c>
      <c r="AL94" s="16">
        <v>51</v>
      </c>
      <c r="AM94" s="16">
        <v>73</v>
      </c>
      <c r="AN94" s="16">
        <v>411</v>
      </c>
      <c r="AO94" s="16">
        <v>803</v>
      </c>
      <c r="AP94" s="16">
        <v>483</v>
      </c>
      <c r="AQ94" s="16">
        <v>1489</v>
      </c>
      <c r="AR94" s="16">
        <v>4102</v>
      </c>
      <c r="AS94" s="16">
        <v>7765</v>
      </c>
      <c r="AT94" s="16">
        <v>0</v>
      </c>
      <c r="AU94" s="16">
        <v>0</v>
      </c>
      <c r="AV94" s="16">
        <v>469</v>
      </c>
      <c r="AW94" s="16">
        <v>0</v>
      </c>
      <c r="AX94" s="16">
        <v>122</v>
      </c>
      <c r="AY94" s="16">
        <v>5</v>
      </c>
      <c r="AZ94" s="16">
        <v>58</v>
      </c>
      <c r="BA94" s="16">
        <v>23</v>
      </c>
      <c r="BB94" s="16">
        <v>3</v>
      </c>
      <c r="BC94" s="16">
        <v>100</v>
      </c>
      <c r="BD94" s="16">
        <v>28</v>
      </c>
      <c r="BE94" s="16">
        <v>0</v>
      </c>
      <c r="BF94" s="16">
        <v>99</v>
      </c>
      <c r="BG94" s="16">
        <v>27</v>
      </c>
      <c r="BH94" s="16">
        <v>1043</v>
      </c>
      <c r="BI94" s="16">
        <v>73</v>
      </c>
      <c r="BJ94" s="16">
        <v>186</v>
      </c>
      <c r="BK94" s="16">
        <v>1905</v>
      </c>
      <c r="BL94" s="16">
        <v>364</v>
      </c>
      <c r="BM94" s="16">
        <v>0</v>
      </c>
      <c r="BN94" s="16">
        <v>1248</v>
      </c>
      <c r="BO94" s="16">
        <v>779</v>
      </c>
      <c r="BP94" s="16">
        <v>55</v>
      </c>
      <c r="BQ94" s="16">
        <v>46</v>
      </c>
      <c r="BR94" s="16">
        <v>0</v>
      </c>
      <c r="BS94" s="16">
        <f t="shared" si="4"/>
        <v>28364</v>
      </c>
      <c r="BT94" s="16">
        <v>215</v>
      </c>
      <c r="BU94" s="16">
        <v>0</v>
      </c>
      <c r="BV94" s="16">
        <v>0</v>
      </c>
      <c r="BW94" s="16">
        <v>61244</v>
      </c>
      <c r="BX94" s="16">
        <v>0</v>
      </c>
      <c r="BY94" s="16">
        <v>0</v>
      </c>
      <c r="BZ94" s="16">
        <f t="shared" si="5"/>
        <v>61459</v>
      </c>
      <c r="CA94" s="16">
        <f t="shared" si="6"/>
        <v>89823</v>
      </c>
    </row>
    <row r="95" spans="1:79" x14ac:dyDescent="0.2">
      <c r="A95" s="18" t="s">
        <v>286</v>
      </c>
      <c r="B95" s="15" t="s">
        <v>287</v>
      </c>
      <c r="C95" s="16">
        <v>3</v>
      </c>
      <c r="D95" s="16">
        <v>2</v>
      </c>
      <c r="E95" s="16">
        <v>0</v>
      </c>
      <c r="F95" s="16">
        <v>37</v>
      </c>
      <c r="G95" s="16">
        <v>93</v>
      </c>
      <c r="H95" s="16">
        <v>121</v>
      </c>
      <c r="I95" s="16">
        <v>47</v>
      </c>
      <c r="J95" s="16">
        <v>8286</v>
      </c>
      <c r="K95" s="16">
        <v>330</v>
      </c>
      <c r="L95" s="16">
        <v>5173</v>
      </c>
      <c r="M95" s="16">
        <v>220</v>
      </c>
      <c r="N95" s="16">
        <v>204</v>
      </c>
      <c r="O95" s="16">
        <v>609</v>
      </c>
      <c r="P95" s="16">
        <v>790</v>
      </c>
      <c r="Q95" s="16">
        <v>886</v>
      </c>
      <c r="R95" s="16">
        <v>367</v>
      </c>
      <c r="S95" s="16">
        <v>2166</v>
      </c>
      <c r="T95" s="16">
        <v>60</v>
      </c>
      <c r="U95" s="16">
        <v>548</v>
      </c>
      <c r="V95" s="16">
        <v>435</v>
      </c>
      <c r="W95" s="16">
        <v>1117</v>
      </c>
      <c r="X95" s="16">
        <v>1370</v>
      </c>
      <c r="Y95" s="16">
        <v>92</v>
      </c>
      <c r="Z95" s="16">
        <v>1480</v>
      </c>
      <c r="AA95" s="16">
        <v>1793</v>
      </c>
      <c r="AB95" s="16">
        <v>1224</v>
      </c>
      <c r="AC95" s="16">
        <v>1664</v>
      </c>
      <c r="AD95" s="16">
        <v>532</v>
      </c>
      <c r="AE95" s="16">
        <v>1533</v>
      </c>
      <c r="AF95" s="16">
        <v>907</v>
      </c>
      <c r="AG95" s="16">
        <v>1145</v>
      </c>
      <c r="AH95" s="16">
        <v>2818</v>
      </c>
      <c r="AI95" s="16">
        <v>129</v>
      </c>
      <c r="AJ95" s="16">
        <v>35</v>
      </c>
      <c r="AK95" s="16">
        <v>129</v>
      </c>
      <c r="AL95" s="16">
        <v>736</v>
      </c>
      <c r="AM95" s="16">
        <v>16</v>
      </c>
      <c r="AN95" s="16">
        <v>0</v>
      </c>
      <c r="AO95" s="16">
        <v>11</v>
      </c>
      <c r="AP95" s="16">
        <v>1</v>
      </c>
      <c r="AQ95" s="16">
        <v>0</v>
      </c>
      <c r="AR95" s="16">
        <v>5673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347</v>
      </c>
      <c r="AZ95" s="16">
        <v>523</v>
      </c>
      <c r="BA95" s="16">
        <v>2880</v>
      </c>
      <c r="BB95" s="16">
        <v>442</v>
      </c>
      <c r="BC95" s="16">
        <v>50</v>
      </c>
      <c r="BD95" s="16">
        <v>0</v>
      </c>
      <c r="BE95" s="16">
        <v>410</v>
      </c>
      <c r="BF95" s="16">
        <v>39</v>
      </c>
      <c r="BG95" s="16">
        <v>220</v>
      </c>
      <c r="BH95" s="16">
        <v>0</v>
      </c>
      <c r="BI95" s="16">
        <v>456</v>
      </c>
      <c r="BJ95" s="16">
        <v>49</v>
      </c>
      <c r="BK95" s="16">
        <v>0</v>
      </c>
      <c r="BL95" s="16">
        <v>0</v>
      </c>
      <c r="BM95" s="16">
        <v>14</v>
      </c>
      <c r="BN95" s="16">
        <v>0</v>
      </c>
      <c r="BO95" s="16">
        <v>0</v>
      </c>
      <c r="BP95" s="16">
        <v>22</v>
      </c>
      <c r="BQ95" s="16">
        <v>15</v>
      </c>
      <c r="BR95" s="16">
        <v>0</v>
      </c>
      <c r="BS95" s="16">
        <f t="shared" si="4"/>
        <v>48249</v>
      </c>
      <c r="BT95" s="16">
        <v>3784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f t="shared" si="5"/>
        <v>3784</v>
      </c>
      <c r="CA95" s="16">
        <f t="shared" si="6"/>
        <v>52033</v>
      </c>
    </row>
    <row r="96" spans="1:79" x14ac:dyDescent="0.2">
      <c r="A96" s="18" t="s">
        <v>211</v>
      </c>
      <c r="B96" s="15" t="s">
        <v>210</v>
      </c>
      <c r="C96" s="16">
        <v>6087</v>
      </c>
      <c r="D96" s="16">
        <v>859</v>
      </c>
      <c r="E96" s="16">
        <v>635</v>
      </c>
      <c r="F96" s="16">
        <v>864</v>
      </c>
      <c r="G96" s="16">
        <v>5452</v>
      </c>
      <c r="H96" s="16">
        <v>3337</v>
      </c>
      <c r="I96" s="16">
        <v>623</v>
      </c>
      <c r="J96" s="16">
        <v>12386</v>
      </c>
      <c r="K96" s="16">
        <v>1960</v>
      </c>
      <c r="L96" s="16">
        <v>15021</v>
      </c>
      <c r="M96" s="16">
        <v>3229</v>
      </c>
      <c r="N96" s="16">
        <v>152</v>
      </c>
      <c r="O96" s="16">
        <v>966</v>
      </c>
      <c r="P96" s="16">
        <v>647</v>
      </c>
      <c r="Q96" s="16">
        <v>846</v>
      </c>
      <c r="R96" s="16">
        <v>655</v>
      </c>
      <c r="S96" s="16">
        <v>3587</v>
      </c>
      <c r="T96" s="16">
        <v>287</v>
      </c>
      <c r="U96" s="16">
        <v>3607</v>
      </c>
      <c r="V96" s="16">
        <v>962</v>
      </c>
      <c r="W96" s="16">
        <v>5566</v>
      </c>
      <c r="X96" s="16">
        <v>2226</v>
      </c>
      <c r="Y96" s="16">
        <v>1557</v>
      </c>
      <c r="Z96" s="16">
        <v>2972</v>
      </c>
      <c r="AA96" s="16">
        <v>2863</v>
      </c>
      <c r="AB96" s="16">
        <v>2429</v>
      </c>
      <c r="AC96" s="16">
        <v>5098</v>
      </c>
      <c r="AD96" s="16">
        <v>719</v>
      </c>
      <c r="AE96" s="16">
        <v>2373</v>
      </c>
      <c r="AF96" s="16">
        <v>1243</v>
      </c>
      <c r="AG96" s="16">
        <v>1375</v>
      </c>
      <c r="AH96" s="16">
        <v>1664</v>
      </c>
      <c r="AI96" s="16">
        <v>4481</v>
      </c>
      <c r="AJ96" s="16">
        <v>1666</v>
      </c>
      <c r="AK96" s="16">
        <v>559</v>
      </c>
      <c r="AL96" s="16">
        <v>1475</v>
      </c>
      <c r="AM96" s="16">
        <v>58</v>
      </c>
      <c r="AN96" s="16">
        <v>4392</v>
      </c>
      <c r="AO96" s="16">
        <v>346</v>
      </c>
      <c r="AP96" s="16">
        <v>1646</v>
      </c>
      <c r="AQ96" s="16">
        <v>1251</v>
      </c>
      <c r="AR96" s="16">
        <v>45602</v>
      </c>
      <c r="AS96" s="16">
        <v>45084</v>
      </c>
      <c r="AT96" s="16">
        <v>147</v>
      </c>
      <c r="AU96" s="16">
        <v>79</v>
      </c>
      <c r="AV96" s="16">
        <v>5806</v>
      </c>
      <c r="AW96" s="16">
        <v>29</v>
      </c>
      <c r="AX96" s="16">
        <v>1123</v>
      </c>
      <c r="AY96" s="16">
        <v>326</v>
      </c>
      <c r="AZ96" s="16">
        <v>135</v>
      </c>
      <c r="BA96" s="16">
        <v>199</v>
      </c>
      <c r="BB96" s="16">
        <v>248</v>
      </c>
      <c r="BC96" s="16">
        <v>449</v>
      </c>
      <c r="BD96" s="16">
        <v>12</v>
      </c>
      <c r="BE96" s="16">
        <v>616</v>
      </c>
      <c r="BF96" s="16">
        <v>320</v>
      </c>
      <c r="BG96" s="16">
        <v>67</v>
      </c>
      <c r="BH96" s="16">
        <v>446</v>
      </c>
      <c r="BI96" s="16">
        <v>193</v>
      </c>
      <c r="BJ96" s="16">
        <v>78</v>
      </c>
      <c r="BK96" s="16">
        <v>1018</v>
      </c>
      <c r="BL96" s="16">
        <v>118</v>
      </c>
      <c r="BM96" s="16">
        <v>2</v>
      </c>
      <c r="BN96" s="16">
        <v>361</v>
      </c>
      <c r="BO96" s="16">
        <v>0</v>
      </c>
      <c r="BP96" s="16">
        <v>86</v>
      </c>
      <c r="BQ96" s="16">
        <v>145</v>
      </c>
      <c r="BR96" s="16">
        <v>0</v>
      </c>
      <c r="BS96" s="16">
        <f t="shared" si="4"/>
        <v>210810</v>
      </c>
      <c r="BT96" s="16">
        <v>1246</v>
      </c>
      <c r="BU96" s="16">
        <v>0</v>
      </c>
      <c r="BV96" s="16">
        <v>0</v>
      </c>
      <c r="BW96" s="16">
        <v>2050</v>
      </c>
      <c r="BX96" s="16">
        <v>0</v>
      </c>
      <c r="BY96" s="16">
        <v>0</v>
      </c>
      <c r="BZ96" s="16">
        <f t="shared" si="5"/>
        <v>3296</v>
      </c>
      <c r="CA96" s="16">
        <f t="shared" si="6"/>
        <v>214106</v>
      </c>
    </row>
    <row r="97" spans="1:79" x14ac:dyDescent="0.2">
      <c r="A97" s="18" t="s">
        <v>288</v>
      </c>
      <c r="B97" s="15" t="s">
        <v>212</v>
      </c>
      <c r="C97" s="16">
        <v>5</v>
      </c>
      <c r="D97" s="16">
        <v>3</v>
      </c>
      <c r="E97" s="16">
        <v>28</v>
      </c>
      <c r="F97" s="16">
        <v>19</v>
      </c>
      <c r="G97" s="16">
        <v>441</v>
      </c>
      <c r="H97" s="16">
        <v>753</v>
      </c>
      <c r="I97" s="16">
        <v>142</v>
      </c>
      <c r="J97" s="16">
        <v>112</v>
      </c>
      <c r="K97" s="16">
        <v>42</v>
      </c>
      <c r="L97" s="16">
        <v>162</v>
      </c>
      <c r="M97" s="16">
        <v>17</v>
      </c>
      <c r="N97" s="16">
        <v>0</v>
      </c>
      <c r="O97" s="16">
        <v>2</v>
      </c>
      <c r="P97" s="16">
        <v>166</v>
      </c>
      <c r="Q97" s="16">
        <v>6</v>
      </c>
      <c r="R97" s="16">
        <v>968</v>
      </c>
      <c r="S97" s="16">
        <v>1</v>
      </c>
      <c r="T97" s="16">
        <v>0</v>
      </c>
      <c r="U97" s="16">
        <v>0</v>
      </c>
      <c r="V97" s="16">
        <v>69</v>
      </c>
      <c r="W97" s="16">
        <v>258</v>
      </c>
      <c r="X97" s="16">
        <v>179</v>
      </c>
      <c r="Y97" s="16">
        <v>22</v>
      </c>
      <c r="Z97" s="16">
        <v>160</v>
      </c>
      <c r="AA97" s="16">
        <v>278</v>
      </c>
      <c r="AB97" s="16">
        <v>396</v>
      </c>
      <c r="AC97" s="16">
        <v>158</v>
      </c>
      <c r="AD97" s="16">
        <v>14</v>
      </c>
      <c r="AE97" s="16">
        <v>357</v>
      </c>
      <c r="AF97" s="16">
        <v>3</v>
      </c>
      <c r="AG97" s="16">
        <v>67</v>
      </c>
      <c r="AH97" s="16">
        <v>547</v>
      </c>
      <c r="AI97" s="16">
        <v>0</v>
      </c>
      <c r="AJ97" s="16">
        <v>409</v>
      </c>
      <c r="AK97" s="16">
        <v>2</v>
      </c>
      <c r="AL97" s="16">
        <v>10</v>
      </c>
      <c r="AM97" s="16">
        <v>92</v>
      </c>
      <c r="AN97" s="16">
        <v>0</v>
      </c>
      <c r="AO97" s="16">
        <v>8</v>
      </c>
      <c r="AP97" s="16">
        <v>74</v>
      </c>
      <c r="AQ97" s="16">
        <v>0</v>
      </c>
      <c r="AR97" s="16">
        <v>61</v>
      </c>
      <c r="AS97" s="16">
        <v>221</v>
      </c>
      <c r="AT97" s="16">
        <v>0</v>
      </c>
      <c r="AU97" s="16">
        <v>0</v>
      </c>
      <c r="AV97" s="16">
        <v>43</v>
      </c>
      <c r="AW97" s="16">
        <v>26</v>
      </c>
      <c r="AX97" s="16">
        <v>84</v>
      </c>
      <c r="AY97" s="16">
        <v>0</v>
      </c>
      <c r="AZ97" s="16">
        <v>112</v>
      </c>
      <c r="BA97" s="16">
        <v>15</v>
      </c>
      <c r="BB97" s="16">
        <v>264</v>
      </c>
      <c r="BC97" s="16">
        <v>411</v>
      </c>
      <c r="BD97" s="16">
        <v>49</v>
      </c>
      <c r="BE97" s="16">
        <v>8</v>
      </c>
      <c r="BF97" s="16">
        <v>913</v>
      </c>
      <c r="BG97" s="16">
        <v>62</v>
      </c>
      <c r="BH97" s="16">
        <v>32</v>
      </c>
      <c r="BI97" s="16">
        <v>314</v>
      </c>
      <c r="BJ97" s="16">
        <v>39</v>
      </c>
      <c r="BK97" s="16">
        <v>2369</v>
      </c>
      <c r="BL97" s="16">
        <v>2259</v>
      </c>
      <c r="BM97" s="16">
        <v>1568</v>
      </c>
      <c r="BN97" s="16">
        <v>959</v>
      </c>
      <c r="BO97" s="16">
        <v>0</v>
      </c>
      <c r="BP97" s="16">
        <v>16</v>
      </c>
      <c r="BQ97" s="16">
        <v>2463</v>
      </c>
      <c r="BR97" s="16">
        <v>0</v>
      </c>
      <c r="BS97" s="16">
        <f t="shared" si="4"/>
        <v>18258</v>
      </c>
      <c r="BT97" s="16">
        <v>713</v>
      </c>
      <c r="BU97" s="16">
        <v>0</v>
      </c>
      <c r="BV97" s="16">
        <v>0</v>
      </c>
      <c r="BW97" s="16">
        <v>106674</v>
      </c>
      <c r="BX97" s="16">
        <v>0</v>
      </c>
      <c r="BY97" s="16">
        <v>0</v>
      </c>
      <c r="BZ97" s="16">
        <f t="shared" si="5"/>
        <v>107387</v>
      </c>
      <c r="CA97" s="16">
        <f t="shared" si="6"/>
        <v>125645</v>
      </c>
    </row>
    <row r="98" spans="1:79" x14ac:dyDescent="0.2">
      <c r="A98" s="18" t="s">
        <v>289</v>
      </c>
      <c r="B98" s="15" t="s">
        <v>213</v>
      </c>
      <c r="C98" s="16">
        <v>0</v>
      </c>
      <c r="D98" s="16">
        <v>0</v>
      </c>
      <c r="E98" s="16">
        <v>0</v>
      </c>
      <c r="F98" s="16">
        <v>0</v>
      </c>
      <c r="G98" s="16">
        <v>10649</v>
      </c>
      <c r="H98" s="16">
        <v>0</v>
      </c>
      <c r="I98" s="16">
        <v>19</v>
      </c>
      <c r="J98" s="16">
        <v>2459</v>
      </c>
      <c r="K98" s="16">
        <v>144</v>
      </c>
      <c r="L98" s="16">
        <v>843</v>
      </c>
      <c r="M98" s="16">
        <v>2</v>
      </c>
      <c r="N98" s="16">
        <v>1</v>
      </c>
      <c r="O98" s="16">
        <v>13</v>
      </c>
      <c r="P98" s="16">
        <v>20</v>
      </c>
      <c r="Q98" s="16">
        <v>9</v>
      </c>
      <c r="R98" s="16">
        <v>327</v>
      </c>
      <c r="S98" s="16">
        <v>2533</v>
      </c>
      <c r="T98" s="16">
        <v>26</v>
      </c>
      <c r="U98" s="16">
        <v>103</v>
      </c>
      <c r="V98" s="16">
        <v>13</v>
      </c>
      <c r="W98" s="16">
        <v>1348</v>
      </c>
      <c r="X98" s="16">
        <v>21</v>
      </c>
      <c r="Y98" s="16">
        <v>68</v>
      </c>
      <c r="Z98" s="16">
        <v>3</v>
      </c>
      <c r="AA98" s="16">
        <v>71</v>
      </c>
      <c r="AB98" s="16">
        <v>192</v>
      </c>
      <c r="AC98" s="16">
        <v>582</v>
      </c>
      <c r="AD98" s="16">
        <v>21</v>
      </c>
      <c r="AE98" s="16">
        <v>54</v>
      </c>
      <c r="AF98" s="16">
        <v>56</v>
      </c>
      <c r="AG98" s="16">
        <v>67</v>
      </c>
      <c r="AH98" s="16">
        <v>449</v>
      </c>
      <c r="AI98" s="16">
        <v>325</v>
      </c>
      <c r="AJ98" s="16">
        <v>138</v>
      </c>
      <c r="AK98" s="16">
        <v>165</v>
      </c>
      <c r="AL98" s="16">
        <v>1</v>
      </c>
      <c r="AM98" s="16">
        <v>14</v>
      </c>
      <c r="AN98" s="16">
        <v>0</v>
      </c>
      <c r="AO98" s="16">
        <v>0</v>
      </c>
      <c r="AP98" s="16">
        <v>6</v>
      </c>
      <c r="AQ98" s="16">
        <v>2</v>
      </c>
      <c r="AR98" s="16">
        <v>1624</v>
      </c>
      <c r="AS98" s="16">
        <v>1207</v>
      </c>
      <c r="AT98" s="16">
        <v>1695</v>
      </c>
      <c r="AU98" s="16">
        <v>0</v>
      </c>
      <c r="AV98" s="16">
        <v>94</v>
      </c>
      <c r="AW98" s="16">
        <v>0</v>
      </c>
      <c r="AX98" s="16">
        <v>29</v>
      </c>
      <c r="AY98" s="16">
        <v>0</v>
      </c>
      <c r="AZ98" s="16">
        <v>3</v>
      </c>
      <c r="BA98" s="16">
        <v>0</v>
      </c>
      <c r="BB98" s="16">
        <v>27</v>
      </c>
      <c r="BC98" s="16">
        <v>0</v>
      </c>
      <c r="BD98" s="16">
        <v>0</v>
      </c>
      <c r="BE98" s="16">
        <v>1</v>
      </c>
      <c r="BF98" s="16">
        <v>3</v>
      </c>
      <c r="BG98" s="16">
        <v>0</v>
      </c>
      <c r="BH98" s="16">
        <v>0</v>
      </c>
      <c r="BI98" s="16">
        <v>472</v>
      </c>
      <c r="BJ98" s="16">
        <v>1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1</v>
      </c>
      <c r="BQ98" s="16">
        <v>0</v>
      </c>
      <c r="BR98" s="16">
        <v>0</v>
      </c>
      <c r="BS98" s="16">
        <f t="shared" ref="BS98:BS129" si="7">SUM(C98:BR98)</f>
        <v>25901</v>
      </c>
      <c r="BT98" s="16">
        <v>7445</v>
      </c>
      <c r="BU98" s="16">
        <v>0</v>
      </c>
      <c r="BV98" s="16">
        <v>0</v>
      </c>
      <c r="BW98" s="16">
        <v>2415</v>
      </c>
      <c r="BX98" s="16">
        <v>0</v>
      </c>
      <c r="BY98" s="16">
        <v>0</v>
      </c>
      <c r="BZ98" s="16">
        <f t="shared" si="5"/>
        <v>9860</v>
      </c>
      <c r="CA98" s="16">
        <f t="shared" si="6"/>
        <v>35761</v>
      </c>
    </row>
    <row r="99" spans="1:79" x14ac:dyDescent="0.2">
      <c r="A99" s="18" t="s">
        <v>290</v>
      </c>
      <c r="B99" s="15" t="s">
        <v>214</v>
      </c>
      <c r="C99" s="16">
        <v>1</v>
      </c>
      <c r="D99" s="16">
        <v>0</v>
      </c>
      <c r="E99" s="16">
        <v>2</v>
      </c>
      <c r="F99" s="16">
        <v>4</v>
      </c>
      <c r="G99" s="16">
        <v>2842</v>
      </c>
      <c r="H99" s="16">
        <v>23</v>
      </c>
      <c r="I99" s="16">
        <v>41</v>
      </c>
      <c r="J99" s="16">
        <v>429</v>
      </c>
      <c r="K99" s="16">
        <v>7</v>
      </c>
      <c r="L99" s="16">
        <v>339</v>
      </c>
      <c r="M99" s="16">
        <v>65</v>
      </c>
      <c r="N99" s="16">
        <v>32</v>
      </c>
      <c r="O99" s="16">
        <v>39</v>
      </c>
      <c r="P99" s="16">
        <v>49</v>
      </c>
      <c r="Q99" s="16">
        <v>58</v>
      </c>
      <c r="R99" s="16">
        <v>68</v>
      </c>
      <c r="S99" s="16">
        <v>135</v>
      </c>
      <c r="T99" s="16">
        <v>21</v>
      </c>
      <c r="U99" s="16">
        <v>53</v>
      </c>
      <c r="V99" s="16">
        <v>6</v>
      </c>
      <c r="W99" s="16">
        <v>391</v>
      </c>
      <c r="X99" s="16">
        <v>433</v>
      </c>
      <c r="Y99" s="16">
        <v>14</v>
      </c>
      <c r="Z99" s="16">
        <v>174</v>
      </c>
      <c r="AA99" s="16">
        <v>57</v>
      </c>
      <c r="AB99" s="16">
        <v>147</v>
      </c>
      <c r="AC99" s="16">
        <v>122</v>
      </c>
      <c r="AD99" s="16">
        <v>18</v>
      </c>
      <c r="AE99" s="16">
        <v>70</v>
      </c>
      <c r="AF99" s="16">
        <v>356</v>
      </c>
      <c r="AG99" s="16">
        <v>215</v>
      </c>
      <c r="AH99" s="16">
        <v>251</v>
      </c>
      <c r="AI99" s="16">
        <v>320</v>
      </c>
      <c r="AJ99" s="16">
        <v>143</v>
      </c>
      <c r="AK99" s="16">
        <v>31</v>
      </c>
      <c r="AL99" s="16">
        <v>50</v>
      </c>
      <c r="AM99" s="16">
        <v>92</v>
      </c>
      <c r="AN99" s="16">
        <v>685</v>
      </c>
      <c r="AO99" s="16">
        <v>61</v>
      </c>
      <c r="AP99" s="16">
        <v>1308</v>
      </c>
      <c r="AQ99" s="16">
        <v>266</v>
      </c>
      <c r="AR99" s="16">
        <v>4280</v>
      </c>
      <c r="AS99" s="16">
        <v>299</v>
      </c>
      <c r="AT99" s="16">
        <v>122</v>
      </c>
      <c r="AU99" s="16">
        <v>17</v>
      </c>
      <c r="AV99" s="16">
        <v>1072</v>
      </c>
      <c r="AW99" s="16">
        <v>93</v>
      </c>
      <c r="AX99" s="16">
        <v>74</v>
      </c>
      <c r="AY99" s="16">
        <v>18</v>
      </c>
      <c r="AZ99" s="16">
        <v>189</v>
      </c>
      <c r="BA99" s="16">
        <v>194</v>
      </c>
      <c r="BB99" s="16">
        <v>1009</v>
      </c>
      <c r="BC99" s="16">
        <v>2559</v>
      </c>
      <c r="BD99" s="16">
        <v>83</v>
      </c>
      <c r="BE99" s="16">
        <v>1157</v>
      </c>
      <c r="BF99" s="16">
        <v>358</v>
      </c>
      <c r="BG99" s="16">
        <v>799</v>
      </c>
      <c r="BH99" s="16">
        <v>120</v>
      </c>
      <c r="BI99" s="16">
        <v>453</v>
      </c>
      <c r="BJ99" s="16">
        <v>32</v>
      </c>
      <c r="BK99" s="16">
        <v>1405</v>
      </c>
      <c r="BL99" s="16">
        <v>389</v>
      </c>
      <c r="BM99" s="16">
        <v>2608</v>
      </c>
      <c r="BN99" s="16">
        <v>475</v>
      </c>
      <c r="BO99" s="16">
        <v>0</v>
      </c>
      <c r="BP99" s="16">
        <v>132</v>
      </c>
      <c r="BQ99" s="16">
        <v>8947</v>
      </c>
      <c r="BR99" s="16">
        <v>0</v>
      </c>
      <c r="BS99" s="16">
        <f t="shared" si="7"/>
        <v>36302</v>
      </c>
      <c r="BT99" s="16">
        <v>7177</v>
      </c>
      <c r="BU99" s="16">
        <v>0</v>
      </c>
      <c r="BV99" s="16">
        <v>0</v>
      </c>
      <c r="BW99" s="16">
        <v>15611</v>
      </c>
      <c r="BX99" s="16">
        <v>0</v>
      </c>
      <c r="BY99" s="16">
        <v>0</v>
      </c>
      <c r="BZ99" s="16">
        <f t="shared" si="5"/>
        <v>22788</v>
      </c>
      <c r="CA99" s="16">
        <f t="shared" si="6"/>
        <v>59090</v>
      </c>
    </row>
    <row r="100" spans="1:79" x14ac:dyDescent="0.2">
      <c r="A100" s="18" t="s">
        <v>215</v>
      </c>
      <c r="B100" s="15" t="s">
        <v>291</v>
      </c>
      <c r="C100" s="16">
        <v>1590</v>
      </c>
      <c r="D100" s="16">
        <v>58</v>
      </c>
      <c r="E100" s="16">
        <v>333</v>
      </c>
      <c r="F100" s="16">
        <v>31</v>
      </c>
      <c r="G100" s="16">
        <v>5026</v>
      </c>
      <c r="H100" s="16">
        <v>4197</v>
      </c>
      <c r="I100" s="16">
        <v>562</v>
      </c>
      <c r="J100" s="16">
        <v>3955</v>
      </c>
      <c r="K100" s="16">
        <v>2016</v>
      </c>
      <c r="L100" s="16">
        <v>4384</v>
      </c>
      <c r="M100" s="16">
        <v>2754</v>
      </c>
      <c r="N100" s="16">
        <v>35</v>
      </c>
      <c r="O100" s="16">
        <v>124</v>
      </c>
      <c r="P100" s="16">
        <v>5</v>
      </c>
      <c r="Q100" s="16">
        <v>76</v>
      </c>
      <c r="R100" s="16">
        <v>305</v>
      </c>
      <c r="S100" s="16">
        <v>1558</v>
      </c>
      <c r="T100" s="16">
        <v>150</v>
      </c>
      <c r="U100" s="16">
        <v>873</v>
      </c>
      <c r="V100" s="16">
        <v>884</v>
      </c>
      <c r="W100" s="16">
        <v>1262</v>
      </c>
      <c r="X100" s="16">
        <v>605</v>
      </c>
      <c r="Y100" s="16">
        <v>495</v>
      </c>
      <c r="Z100" s="16">
        <v>679</v>
      </c>
      <c r="AA100" s="16">
        <v>232</v>
      </c>
      <c r="AB100" s="16">
        <v>297</v>
      </c>
      <c r="AC100" s="16">
        <v>3754</v>
      </c>
      <c r="AD100" s="16">
        <v>184</v>
      </c>
      <c r="AE100" s="16">
        <v>1025</v>
      </c>
      <c r="AF100" s="16">
        <v>664</v>
      </c>
      <c r="AG100" s="16">
        <v>1025</v>
      </c>
      <c r="AH100" s="16">
        <v>320</v>
      </c>
      <c r="AI100" s="16">
        <v>4665</v>
      </c>
      <c r="AJ100" s="16">
        <v>710</v>
      </c>
      <c r="AK100" s="16">
        <v>209</v>
      </c>
      <c r="AL100" s="16">
        <v>284</v>
      </c>
      <c r="AM100" s="16">
        <v>221</v>
      </c>
      <c r="AN100" s="16">
        <v>106</v>
      </c>
      <c r="AO100" s="16">
        <v>10</v>
      </c>
      <c r="AP100" s="16">
        <v>325</v>
      </c>
      <c r="AQ100" s="16">
        <v>361</v>
      </c>
      <c r="AR100" s="16">
        <v>14249</v>
      </c>
      <c r="AS100" s="16">
        <v>10683</v>
      </c>
      <c r="AT100" s="16">
        <v>3265</v>
      </c>
      <c r="AU100" s="16">
        <v>6196</v>
      </c>
      <c r="AV100" s="16">
        <v>4615</v>
      </c>
      <c r="AW100" s="16">
        <v>2</v>
      </c>
      <c r="AX100" s="16">
        <v>43</v>
      </c>
      <c r="AY100" s="16">
        <v>18</v>
      </c>
      <c r="AZ100" s="16">
        <v>44</v>
      </c>
      <c r="BA100" s="16">
        <v>108</v>
      </c>
      <c r="BB100" s="16">
        <v>24</v>
      </c>
      <c r="BC100" s="16">
        <v>121</v>
      </c>
      <c r="BD100" s="16">
        <v>1</v>
      </c>
      <c r="BE100" s="16">
        <v>77</v>
      </c>
      <c r="BF100" s="16">
        <v>95</v>
      </c>
      <c r="BG100" s="16">
        <v>258</v>
      </c>
      <c r="BH100" s="16">
        <v>38</v>
      </c>
      <c r="BI100" s="16">
        <v>208</v>
      </c>
      <c r="BJ100" s="16">
        <v>45</v>
      </c>
      <c r="BK100" s="16">
        <v>1964</v>
      </c>
      <c r="BL100" s="16">
        <v>140</v>
      </c>
      <c r="BM100" s="16">
        <v>0</v>
      </c>
      <c r="BN100" s="16">
        <v>174</v>
      </c>
      <c r="BO100" s="16">
        <v>0</v>
      </c>
      <c r="BP100" s="16">
        <v>2</v>
      </c>
      <c r="BQ100" s="16">
        <v>1088</v>
      </c>
      <c r="BR100" s="16">
        <v>0</v>
      </c>
      <c r="BS100" s="16">
        <f t="shared" si="7"/>
        <v>89807</v>
      </c>
      <c r="BT100" s="16">
        <v>12488</v>
      </c>
      <c r="BU100" s="16">
        <v>0</v>
      </c>
      <c r="BV100" s="16">
        <v>0</v>
      </c>
      <c r="BW100" s="16">
        <v>35636</v>
      </c>
      <c r="BX100" s="16">
        <v>0</v>
      </c>
      <c r="BY100" s="16">
        <v>0</v>
      </c>
      <c r="BZ100" s="16">
        <f t="shared" si="5"/>
        <v>48124</v>
      </c>
      <c r="CA100" s="16">
        <f t="shared" si="6"/>
        <v>137931</v>
      </c>
    </row>
    <row r="101" spans="1:79" x14ac:dyDescent="0.2">
      <c r="A101" s="18" t="s">
        <v>292</v>
      </c>
      <c r="B101" s="15" t="s">
        <v>216</v>
      </c>
      <c r="C101" s="16">
        <v>1</v>
      </c>
      <c r="D101" s="16">
        <v>0</v>
      </c>
      <c r="E101" s="16">
        <v>1</v>
      </c>
      <c r="F101" s="16">
        <v>3</v>
      </c>
      <c r="G101" s="16">
        <v>45</v>
      </c>
      <c r="H101" s="16">
        <v>0</v>
      </c>
      <c r="I101" s="16">
        <v>21</v>
      </c>
      <c r="J101" s="16">
        <v>129</v>
      </c>
      <c r="K101" s="16">
        <v>76</v>
      </c>
      <c r="L101" s="16">
        <v>206</v>
      </c>
      <c r="M101" s="16">
        <v>32</v>
      </c>
      <c r="N101" s="16">
        <v>8</v>
      </c>
      <c r="O101" s="16">
        <v>84</v>
      </c>
      <c r="P101" s="16">
        <v>133</v>
      </c>
      <c r="Q101" s="16">
        <v>108</v>
      </c>
      <c r="R101" s="16">
        <v>32</v>
      </c>
      <c r="S101" s="16">
        <v>219</v>
      </c>
      <c r="T101" s="16">
        <v>49</v>
      </c>
      <c r="U101" s="16">
        <v>47</v>
      </c>
      <c r="V101" s="16">
        <v>25</v>
      </c>
      <c r="W101" s="16">
        <v>64</v>
      </c>
      <c r="X101" s="16">
        <v>562</v>
      </c>
      <c r="Y101" s="16">
        <v>19</v>
      </c>
      <c r="Z101" s="16">
        <v>139</v>
      </c>
      <c r="AA101" s="16">
        <v>93</v>
      </c>
      <c r="AB101" s="16">
        <v>109</v>
      </c>
      <c r="AC101" s="16">
        <v>32</v>
      </c>
      <c r="AD101" s="16">
        <v>15</v>
      </c>
      <c r="AE101" s="16">
        <v>102</v>
      </c>
      <c r="AF101" s="16">
        <v>234</v>
      </c>
      <c r="AG101" s="16">
        <v>103</v>
      </c>
      <c r="AH101" s="16">
        <v>72</v>
      </c>
      <c r="AI101" s="16">
        <v>204</v>
      </c>
      <c r="AJ101" s="16">
        <v>177</v>
      </c>
      <c r="AK101" s="16">
        <v>70</v>
      </c>
      <c r="AL101" s="16">
        <v>176</v>
      </c>
      <c r="AM101" s="16">
        <v>22</v>
      </c>
      <c r="AN101" s="16">
        <v>700</v>
      </c>
      <c r="AO101" s="16">
        <v>16</v>
      </c>
      <c r="AP101" s="16">
        <v>410</v>
      </c>
      <c r="AQ101" s="16">
        <v>520</v>
      </c>
      <c r="AR101" s="16">
        <v>5106</v>
      </c>
      <c r="AS101" s="16">
        <v>217</v>
      </c>
      <c r="AT101" s="16">
        <v>13</v>
      </c>
      <c r="AU101" s="16">
        <v>10</v>
      </c>
      <c r="AV101" s="16">
        <v>1775</v>
      </c>
      <c r="AW101" s="16">
        <v>78</v>
      </c>
      <c r="AX101" s="16">
        <v>301</v>
      </c>
      <c r="AY101" s="16">
        <v>46</v>
      </c>
      <c r="AZ101" s="16">
        <v>45</v>
      </c>
      <c r="BA101" s="16">
        <v>478</v>
      </c>
      <c r="BB101" s="16">
        <v>189</v>
      </c>
      <c r="BC101" s="16">
        <v>4110</v>
      </c>
      <c r="BD101" s="16">
        <v>261</v>
      </c>
      <c r="BE101" s="16">
        <v>656</v>
      </c>
      <c r="BF101" s="16">
        <v>162</v>
      </c>
      <c r="BG101" s="16">
        <v>104</v>
      </c>
      <c r="BH101" s="16">
        <v>240</v>
      </c>
      <c r="BI101" s="16">
        <v>787</v>
      </c>
      <c r="BJ101" s="16">
        <v>50</v>
      </c>
      <c r="BK101" s="16">
        <v>2405</v>
      </c>
      <c r="BL101" s="16">
        <v>242</v>
      </c>
      <c r="BM101" s="16">
        <v>530</v>
      </c>
      <c r="BN101" s="16">
        <v>332</v>
      </c>
      <c r="BO101" s="16">
        <v>356</v>
      </c>
      <c r="BP101" s="16">
        <v>76</v>
      </c>
      <c r="BQ101" s="16">
        <v>537</v>
      </c>
      <c r="BR101" s="16">
        <v>0</v>
      </c>
      <c r="BS101" s="16">
        <f t="shared" si="7"/>
        <v>24164</v>
      </c>
      <c r="BT101" s="16">
        <v>498</v>
      </c>
      <c r="BU101" s="16">
        <v>0</v>
      </c>
      <c r="BV101" s="16">
        <v>0</v>
      </c>
      <c r="BW101" s="16">
        <v>2320</v>
      </c>
      <c r="BX101" s="16">
        <v>0</v>
      </c>
      <c r="BY101" s="16">
        <v>0</v>
      </c>
      <c r="BZ101" s="16">
        <f t="shared" si="5"/>
        <v>2818</v>
      </c>
      <c r="CA101" s="16">
        <f t="shared" si="6"/>
        <v>26982</v>
      </c>
    </row>
    <row r="102" spans="1:79" x14ac:dyDescent="0.2">
      <c r="A102" s="18" t="s">
        <v>293</v>
      </c>
      <c r="B102" s="15" t="s">
        <v>53</v>
      </c>
      <c r="C102" s="16">
        <v>4</v>
      </c>
      <c r="D102" s="16">
        <v>1</v>
      </c>
      <c r="E102" s="16">
        <v>5</v>
      </c>
      <c r="F102" s="16">
        <v>18</v>
      </c>
      <c r="G102" s="16">
        <v>481</v>
      </c>
      <c r="H102" s="16">
        <v>186</v>
      </c>
      <c r="I102" s="16">
        <v>28</v>
      </c>
      <c r="J102" s="16">
        <v>619</v>
      </c>
      <c r="K102" s="16">
        <v>50</v>
      </c>
      <c r="L102" s="16">
        <v>548</v>
      </c>
      <c r="M102" s="16">
        <v>107</v>
      </c>
      <c r="N102" s="16">
        <v>53</v>
      </c>
      <c r="O102" s="16">
        <v>46</v>
      </c>
      <c r="P102" s="16">
        <v>43</v>
      </c>
      <c r="Q102" s="16">
        <v>44</v>
      </c>
      <c r="R102" s="16">
        <v>16</v>
      </c>
      <c r="S102" s="16">
        <v>159</v>
      </c>
      <c r="T102" s="16">
        <v>16</v>
      </c>
      <c r="U102" s="16">
        <v>53</v>
      </c>
      <c r="V102" s="16">
        <v>24</v>
      </c>
      <c r="W102" s="16">
        <v>254</v>
      </c>
      <c r="X102" s="16">
        <v>297</v>
      </c>
      <c r="Y102" s="16">
        <v>67</v>
      </c>
      <c r="Z102" s="16">
        <v>370</v>
      </c>
      <c r="AA102" s="16">
        <v>189</v>
      </c>
      <c r="AB102" s="16">
        <v>147</v>
      </c>
      <c r="AC102" s="16">
        <v>348</v>
      </c>
      <c r="AD102" s="16">
        <v>88</v>
      </c>
      <c r="AE102" s="16">
        <v>300</v>
      </c>
      <c r="AF102" s="16">
        <v>282</v>
      </c>
      <c r="AG102" s="16">
        <v>223</v>
      </c>
      <c r="AH102" s="16">
        <v>525</v>
      </c>
      <c r="AI102" s="16">
        <v>258</v>
      </c>
      <c r="AJ102" s="16">
        <v>176</v>
      </c>
      <c r="AK102" s="16">
        <v>69</v>
      </c>
      <c r="AL102" s="16">
        <v>207</v>
      </c>
      <c r="AM102" s="16">
        <v>116</v>
      </c>
      <c r="AN102" s="16">
        <v>410</v>
      </c>
      <c r="AO102" s="16">
        <v>22</v>
      </c>
      <c r="AP102" s="16">
        <v>1790</v>
      </c>
      <c r="AQ102" s="16">
        <v>659</v>
      </c>
      <c r="AR102" s="16">
        <v>5404</v>
      </c>
      <c r="AS102" s="16">
        <v>367</v>
      </c>
      <c r="AT102" s="16">
        <v>7</v>
      </c>
      <c r="AU102" s="16">
        <v>118</v>
      </c>
      <c r="AV102" s="16">
        <v>377</v>
      </c>
      <c r="AW102" s="16">
        <v>0</v>
      </c>
      <c r="AX102" s="16">
        <v>60</v>
      </c>
      <c r="AY102" s="16">
        <v>102</v>
      </c>
      <c r="AZ102" s="16">
        <v>235</v>
      </c>
      <c r="BA102" s="16">
        <v>150</v>
      </c>
      <c r="BB102" s="16">
        <v>1039</v>
      </c>
      <c r="BC102" s="16">
        <v>1624</v>
      </c>
      <c r="BD102" s="16">
        <v>109</v>
      </c>
      <c r="BE102" s="16">
        <v>589</v>
      </c>
      <c r="BF102" s="16">
        <v>472</v>
      </c>
      <c r="BG102" s="16">
        <v>290</v>
      </c>
      <c r="BH102" s="16">
        <v>271</v>
      </c>
      <c r="BI102" s="16">
        <v>313</v>
      </c>
      <c r="BJ102" s="16">
        <v>76</v>
      </c>
      <c r="BK102" s="16">
        <v>2861</v>
      </c>
      <c r="BL102" s="16">
        <v>333</v>
      </c>
      <c r="BM102" s="16">
        <v>627</v>
      </c>
      <c r="BN102" s="16">
        <v>547</v>
      </c>
      <c r="BO102" s="16">
        <v>0</v>
      </c>
      <c r="BP102" s="16">
        <v>259</v>
      </c>
      <c r="BQ102" s="16">
        <v>10282</v>
      </c>
      <c r="BR102" s="16">
        <v>0</v>
      </c>
      <c r="BS102" s="16">
        <f t="shared" si="7"/>
        <v>35810</v>
      </c>
      <c r="BT102" s="16">
        <v>7947</v>
      </c>
      <c r="BU102" s="16">
        <v>0</v>
      </c>
      <c r="BV102" s="16">
        <v>0</v>
      </c>
      <c r="BW102" s="16">
        <v>14988</v>
      </c>
      <c r="BX102" s="16">
        <v>0</v>
      </c>
      <c r="BY102" s="16">
        <v>0</v>
      </c>
      <c r="BZ102" s="16">
        <f t="shared" si="5"/>
        <v>22935</v>
      </c>
      <c r="CA102" s="16">
        <f t="shared" si="6"/>
        <v>58745</v>
      </c>
    </row>
    <row r="103" spans="1:79" x14ac:dyDescent="0.2">
      <c r="A103" s="18" t="s">
        <v>294</v>
      </c>
      <c r="B103" s="15" t="s">
        <v>54</v>
      </c>
      <c r="C103" s="16">
        <v>1</v>
      </c>
      <c r="D103" s="16">
        <v>0</v>
      </c>
      <c r="E103" s="16">
        <v>2</v>
      </c>
      <c r="F103" s="16">
        <v>1</v>
      </c>
      <c r="G103" s="16">
        <v>229</v>
      </c>
      <c r="H103" s="16">
        <v>0</v>
      </c>
      <c r="I103" s="16">
        <v>8</v>
      </c>
      <c r="J103" s="16">
        <v>2</v>
      </c>
      <c r="K103" s="16">
        <v>0</v>
      </c>
      <c r="L103" s="16">
        <v>166</v>
      </c>
      <c r="M103" s="16">
        <v>1</v>
      </c>
      <c r="N103" s="16">
        <v>0</v>
      </c>
      <c r="O103" s="16">
        <v>10</v>
      </c>
      <c r="P103" s="16">
        <v>2</v>
      </c>
      <c r="Q103" s="16">
        <v>0</v>
      </c>
      <c r="R103" s="16">
        <v>0</v>
      </c>
      <c r="S103" s="16">
        <v>4</v>
      </c>
      <c r="T103" s="16">
        <v>15</v>
      </c>
      <c r="U103" s="16">
        <v>0</v>
      </c>
      <c r="V103" s="16">
        <v>2</v>
      </c>
      <c r="W103" s="16">
        <v>125</v>
      </c>
      <c r="X103" s="16">
        <v>153</v>
      </c>
      <c r="Y103" s="16">
        <v>1</v>
      </c>
      <c r="Z103" s="16">
        <v>343</v>
      </c>
      <c r="AA103" s="16">
        <v>13</v>
      </c>
      <c r="AB103" s="16">
        <v>0</v>
      </c>
      <c r="AC103" s="16">
        <v>34</v>
      </c>
      <c r="AD103" s="16">
        <v>78</v>
      </c>
      <c r="AE103" s="16">
        <v>31</v>
      </c>
      <c r="AF103" s="16">
        <v>1</v>
      </c>
      <c r="AG103" s="16">
        <v>0</v>
      </c>
      <c r="AH103" s="16">
        <v>118</v>
      </c>
      <c r="AI103" s="16">
        <v>495</v>
      </c>
      <c r="AJ103" s="16">
        <v>16</v>
      </c>
      <c r="AK103" s="16">
        <v>0</v>
      </c>
      <c r="AL103" s="16">
        <v>0</v>
      </c>
      <c r="AM103" s="16">
        <v>99</v>
      </c>
      <c r="AN103" s="16">
        <v>346</v>
      </c>
      <c r="AO103" s="16">
        <v>1</v>
      </c>
      <c r="AP103" s="16">
        <v>0</v>
      </c>
      <c r="AQ103" s="16">
        <v>186</v>
      </c>
      <c r="AR103" s="16">
        <v>724</v>
      </c>
      <c r="AS103" s="16">
        <v>12</v>
      </c>
      <c r="AT103" s="16">
        <v>0</v>
      </c>
      <c r="AU103" s="16">
        <v>922</v>
      </c>
      <c r="AV103" s="16">
        <v>38</v>
      </c>
      <c r="AW103" s="16">
        <v>313</v>
      </c>
      <c r="AX103" s="16">
        <v>0</v>
      </c>
      <c r="AY103" s="16">
        <v>0</v>
      </c>
      <c r="AZ103" s="16">
        <v>787</v>
      </c>
      <c r="BA103" s="16">
        <v>52</v>
      </c>
      <c r="BB103" s="16">
        <v>24</v>
      </c>
      <c r="BC103" s="16">
        <v>3107</v>
      </c>
      <c r="BD103" s="16">
        <v>88</v>
      </c>
      <c r="BE103" s="16">
        <v>1743</v>
      </c>
      <c r="BF103" s="16">
        <v>1</v>
      </c>
      <c r="BG103" s="16">
        <v>319</v>
      </c>
      <c r="BH103" s="16">
        <v>0</v>
      </c>
      <c r="BI103" s="16">
        <v>2136</v>
      </c>
      <c r="BJ103" s="16">
        <v>4</v>
      </c>
      <c r="BK103" s="16">
        <v>12016</v>
      </c>
      <c r="BL103" s="16">
        <v>2287</v>
      </c>
      <c r="BM103" s="16">
        <v>286</v>
      </c>
      <c r="BN103" s="16">
        <v>5818</v>
      </c>
      <c r="BO103" s="16">
        <v>5089</v>
      </c>
      <c r="BP103" s="16">
        <v>54</v>
      </c>
      <c r="BQ103" s="16">
        <v>10421</v>
      </c>
      <c r="BR103" s="16">
        <v>0</v>
      </c>
      <c r="BS103" s="16">
        <f t="shared" si="7"/>
        <v>48724</v>
      </c>
      <c r="BT103" s="16">
        <v>5177</v>
      </c>
      <c r="BU103" s="16">
        <v>0</v>
      </c>
      <c r="BV103" s="16">
        <v>0</v>
      </c>
      <c r="BW103" s="16">
        <v>297876</v>
      </c>
      <c r="BX103" s="16">
        <v>0</v>
      </c>
      <c r="BY103" s="16">
        <v>0</v>
      </c>
      <c r="BZ103" s="16">
        <f t="shared" si="5"/>
        <v>303053</v>
      </c>
      <c r="CA103" s="16">
        <f t="shared" si="6"/>
        <v>351777</v>
      </c>
    </row>
    <row r="104" spans="1:79" x14ac:dyDescent="0.2">
      <c r="A104" s="18" t="s">
        <v>295</v>
      </c>
      <c r="B104" s="15" t="s">
        <v>217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271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5</v>
      </c>
      <c r="AK104" s="16">
        <v>0</v>
      </c>
      <c r="AL104" s="16">
        <v>0</v>
      </c>
      <c r="AM104" s="16">
        <v>25</v>
      </c>
      <c r="AN104" s="16">
        <v>193</v>
      </c>
      <c r="AO104" s="16">
        <v>9</v>
      </c>
      <c r="AP104" s="16">
        <v>0</v>
      </c>
      <c r="AQ104" s="16">
        <v>0</v>
      </c>
      <c r="AR104" s="16">
        <v>424</v>
      </c>
      <c r="AS104" s="16">
        <v>0</v>
      </c>
      <c r="AT104" s="16">
        <v>0</v>
      </c>
      <c r="AU104" s="16">
        <v>0</v>
      </c>
      <c r="AV104" s="16">
        <v>0</v>
      </c>
      <c r="AW104" s="16">
        <v>111</v>
      </c>
      <c r="AX104" s="16">
        <v>0</v>
      </c>
      <c r="AY104" s="16">
        <v>24</v>
      </c>
      <c r="AZ104" s="16">
        <v>3</v>
      </c>
      <c r="BA104" s="16">
        <v>179</v>
      </c>
      <c r="BB104" s="16">
        <v>1</v>
      </c>
      <c r="BC104" s="16">
        <v>2233</v>
      </c>
      <c r="BD104" s="16">
        <v>82</v>
      </c>
      <c r="BE104" s="16">
        <v>505</v>
      </c>
      <c r="BF104" s="16">
        <v>203</v>
      </c>
      <c r="BG104" s="16">
        <v>3223</v>
      </c>
      <c r="BH104" s="16">
        <v>38</v>
      </c>
      <c r="BI104" s="16">
        <v>6</v>
      </c>
      <c r="BJ104" s="16">
        <v>0</v>
      </c>
      <c r="BK104" s="16">
        <v>1534</v>
      </c>
      <c r="BL104" s="16">
        <v>3460</v>
      </c>
      <c r="BM104" s="16">
        <v>2629</v>
      </c>
      <c r="BN104" s="16">
        <v>70</v>
      </c>
      <c r="BO104" s="16">
        <v>238</v>
      </c>
      <c r="BP104" s="16">
        <v>0</v>
      </c>
      <c r="BQ104" s="16">
        <v>226</v>
      </c>
      <c r="BR104" s="16">
        <v>0</v>
      </c>
      <c r="BS104" s="16">
        <f t="shared" si="7"/>
        <v>15692</v>
      </c>
      <c r="BT104" s="16">
        <v>1256</v>
      </c>
      <c r="BU104" s="16">
        <v>0</v>
      </c>
      <c r="BV104" s="16">
        <v>0</v>
      </c>
      <c r="BW104" s="16">
        <v>16853</v>
      </c>
      <c r="BX104" s="16">
        <v>0</v>
      </c>
      <c r="BY104" s="16">
        <v>-299</v>
      </c>
      <c r="BZ104" s="16">
        <f t="shared" si="5"/>
        <v>17810</v>
      </c>
      <c r="CA104" s="16">
        <f t="shared" si="6"/>
        <v>33502</v>
      </c>
    </row>
    <row r="105" spans="1:79" x14ac:dyDescent="0.2">
      <c r="A105" s="18" t="s">
        <v>296</v>
      </c>
      <c r="B105" s="15" t="s">
        <v>297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1</v>
      </c>
      <c r="AT105" s="16">
        <v>0</v>
      </c>
      <c r="AU105" s="16">
        <v>0</v>
      </c>
      <c r="AV105" s="16">
        <v>0</v>
      </c>
      <c r="AW105" s="16">
        <v>4</v>
      </c>
      <c r="AX105" s="16">
        <v>0</v>
      </c>
      <c r="AY105" s="16">
        <v>11</v>
      </c>
      <c r="AZ105" s="16">
        <v>5792</v>
      </c>
      <c r="BA105" s="16">
        <v>5239</v>
      </c>
      <c r="BB105" s="16">
        <v>1</v>
      </c>
      <c r="BC105" s="16">
        <v>2</v>
      </c>
      <c r="BD105" s="16">
        <v>0</v>
      </c>
      <c r="BE105" s="16">
        <v>0</v>
      </c>
      <c r="BF105" s="16">
        <v>0</v>
      </c>
      <c r="BG105" s="16">
        <v>31915</v>
      </c>
      <c r="BH105" s="16">
        <v>0</v>
      </c>
      <c r="BI105" s="16">
        <v>42</v>
      </c>
      <c r="BJ105" s="16">
        <v>3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155</v>
      </c>
      <c r="BQ105" s="16">
        <v>0</v>
      </c>
      <c r="BR105" s="16">
        <v>0</v>
      </c>
      <c r="BS105" s="16">
        <f t="shared" si="7"/>
        <v>43165</v>
      </c>
      <c r="BT105" s="16">
        <v>930</v>
      </c>
      <c r="BU105" s="16">
        <v>0</v>
      </c>
      <c r="BV105" s="16">
        <v>0</v>
      </c>
      <c r="BW105" s="16">
        <v>2216</v>
      </c>
      <c r="BX105" s="16">
        <v>0</v>
      </c>
      <c r="BY105" s="16">
        <v>0</v>
      </c>
      <c r="BZ105" s="16">
        <f t="shared" si="5"/>
        <v>3146</v>
      </c>
      <c r="CA105" s="16">
        <f t="shared" si="6"/>
        <v>46311</v>
      </c>
    </row>
    <row r="106" spans="1:79" x14ac:dyDescent="0.2">
      <c r="A106" s="18" t="s">
        <v>298</v>
      </c>
      <c r="B106" s="15" t="s">
        <v>218</v>
      </c>
      <c r="C106" s="16">
        <v>6</v>
      </c>
      <c r="D106" s="16">
        <v>3</v>
      </c>
      <c r="E106" s="16">
        <v>9</v>
      </c>
      <c r="F106" s="16">
        <v>30</v>
      </c>
      <c r="G106" s="16">
        <v>765</v>
      </c>
      <c r="H106" s="16">
        <v>144</v>
      </c>
      <c r="I106" s="16">
        <v>27</v>
      </c>
      <c r="J106" s="16">
        <v>909</v>
      </c>
      <c r="K106" s="16">
        <v>181</v>
      </c>
      <c r="L106" s="16">
        <v>1531</v>
      </c>
      <c r="M106" s="16">
        <v>449</v>
      </c>
      <c r="N106" s="16">
        <v>19</v>
      </c>
      <c r="O106" s="16">
        <v>221</v>
      </c>
      <c r="P106" s="16">
        <v>607</v>
      </c>
      <c r="Q106" s="16">
        <v>158</v>
      </c>
      <c r="R106" s="16">
        <v>117</v>
      </c>
      <c r="S106" s="16">
        <v>432</v>
      </c>
      <c r="T106" s="16">
        <v>313</v>
      </c>
      <c r="U106" s="16">
        <v>225</v>
      </c>
      <c r="V106" s="16">
        <v>129</v>
      </c>
      <c r="W106" s="16">
        <v>317</v>
      </c>
      <c r="X106" s="16">
        <v>314</v>
      </c>
      <c r="Y106" s="16">
        <v>33</v>
      </c>
      <c r="Z106" s="16">
        <v>268</v>
      </c>
      <c r="AA106" s="16">
        <v>371</v>
      </c>
      <c r="AB106" s="16">
        <v>440</v>
      </c>
      <c r="AC106" s="16">
        <v>211</v>
      </c>
      <c r="AD106" s="16">
        <v>80</v>
      </c>
      <c r="AE106" s="16">
        <v>398</v>
      </c>
      <c r="AF106" s="16">
        <v>925</v>
      </c>
      <c r="AG106" s="16">
        <v>469</v>
      </c>
      <c r="AH106" s="16">
        <v>468</v>
      </c>
      <c r="AI106" s="16">
        <v>1463</v>
      </c>
      <c r="AJ106" s="16">
        <v>1448</v>
      </c>
      <c r="AK106" s="16">
        <v>146</v>
      </c>
      <c r="AL106" s="16">
        <v>499</v>
      </c>
      <c r="AM106" s="16">
        <v>122</v>
      </c>
      <c r="AN106" s="16">
        <v>501</v>
      </c>
      <c r="AO106" s="16">
        <v>206</v>
      </c>
      <c r="AP106" s="16">
        <v>1145</v>
      </c>
      <c r="AQ106" s="16">
        <v>1218</v>
      </c>
      <c r="AR106" s="16">
        <v>7555</v>
      </c>
      <c r="AS106" s="16">
        <v>1104</v>
      </c>
      <c r="AT106" s="16">
        <v>36</v>
      </c>
      <c r="AU106" s="16">
        <v>65</v>
      </c>
      <c r="AV106" s="16">
        <v>909</v>
      </c>
      <c r="AW106" s="16">
        <v>287</v>
      </c>
      <c r="AX106" s="16">
        <v>887</v>
      </c>
      <c r="AY106" s="16">
        <v>106</v>
      </c>
      <c r="AZ106" s="16">
        <v>321</v>
      </c>
      <c r="BA106" s="16">
        <v>21493</v>
      </c>
      <c r="BB106" s="16">
        <v>2155</v>
      </c>
      <c r="BC106" s="16">
        <v>8508</v>
      </c>
      <c r="BD106" s="16">
        <v>718</v>
      </c>
      <c r="BE106" s="16">
        <v>3012</v>
      </c>
      <c r="BF106" s="16">
        <v>392</v>
      </c>
      <c r="BG106" s="16">
        <v>2741</v>
      </c>
      <c r="BH106" s="16">
        <v>147</v>
      </c>
      <c r="BI106" s="16">
        <v>2279</v>
      </c>
      <c r="BJ106" s="16">
        <v>321</v>
      </c>
      <c r="BK106" s="16">
        <v>5796</v>
      </c>
      <c r="BL106" s="16">
        <v>1194</v>
      </c>
      <c r="BM106" s="16">
        <v>1501</v>
      </c>
      <c r="BN106" s="16">
        <v>543</v>
      </c>
      <c r="BO106" s="16">
        <v>1313</v>
      </c>
      <c r="BP106" s="16">
        <v>301</v>
      </c>
      <c r="BQ106" s="16">
        <v>1865</v>
      </c>
      <c r="BR106" s="16">
        <v>0</v>
      </c>
      <c r="BS106" s="16">
        <f t="shared" si="7"/>
        <v>82866</v>
      </c>
      <c r="BT106" s="16">
        <v>1797</v>
      </c>
      <c r="BU106" s="16">
        <v>0</v>
      </c>
      <c r="BV106" s="16">
        <v>0</v>
      </c>
      <c r="BW106" s="16">
        <v>129211</v>
      </c>
      <c r="BX106" s="16">
        <v>0</v>
      </c>
      <c r="BY106" s="16">
        <v>0</v>
      </c>
      <c r="BZ106" s="16">
        <f t="shared" si="5"/>
        <v>131008</v>
      </c>
      <c r="CA106" s="16">
        <f t="shared" si="6"/>
        <v>213874</v>
      </c>
    </row>
    <row r="107" spans="1:79" x14ac:dyDescent="0.2">
      <c r="A107" s="18" t="s">
        <v>299</v>
      </c>
      <c r="B107" s="15" t="s">
        <v>300</v>
      </c>
      <c r="C107" s="16">
        <v>23</v>
      </c>
      <c r="D107" s="16">
        <v>10</v>
      </c>
      <c r="E107" s="16">
        <v>1</v>
      </c>
      <c r="F107" s="16">
        <v>1</v>
      </c>
      <c r="G107" s="16">
        <v>87</v>
      </c>
      <c r="H107" s="16">
        <v>458</v>
      </c>
      <c r="I107" s="16">
        <v>42</v>
      </c>
      <c r="J107" s="16">
        <v>770</v>
      </c>
      <c r="K107" s="16">
        <v>25</v>
      </c>
      <c r="L107" s="16">
        <v>1361</v>
      </c>
      <c r="M107" s="16">
        <v>106</v>
      </c>
      <c r="N107" s="16">
        <v>56</v>
      </c>
      <c r="O107" s="16">
        <v>55</v>
      </c>
      <c r="P107" s="16">
        <v>61</v>
      </c>
      <c r="Q107" s="16">
        <v>17</v>
      </c>
      <c r="R107" s="16">
        <v>18</v>
      </c>
      <c r="S107" s="16">
        <v>295</v>
      </c>
      <c r="T107" s="16">
        <v>3</v>
      </c>
      <c r="U107" s="16">
        <v>59</v>
      </c>
      <c r="V107" s="16">
        <v>2</v>
      </c>
      <c r="W107" s="16">
        <v>530</v>
      </c>
      <c r="X107" s="16">
        <v>386</v>
      </c>
      <c r="Y107" s="16">
        <v>28</v>
      </c>
      <c r="Z107" s="16">
        <v>586</v>
      </c>
      <c r="AA107" s="16">
        <v>217</v>
      </c>
      <c r="AB107" s="16">
        <v>121</v>
      </c>
      <c r="AC107" s="16">
        <v>268</v>
      </c>
      <c r="AD107" s="16">
        <v>42</v>
      </c>
      <c r="AE107" s="16">
        <v>161</v>
      </c>
      <c r="AF107" s="16">
        <v>281</v>
      </c>
      <c r="AG107" s="16">
        <v>484</v>
      </c>
      <c r="AH107" s="16">
        <v>255</v>
      </c>
      <c r="AI107" s="16">
        <v>1262</v>
      </c>
      <c r="AJ107" s="16">
        <v>203</v>
      </c>
      <c r="AK107" s="16">
        <v>73</v>
      </c>
      <c r="AL107" s="16">
        <v>200</v>
      </c>
      <c r="AM107" s="16">
        <v>161</v>
      </c>
      <c r="AN107" s="16">
        <v>2069</v>
      </c>
      <c r="AO107" s="16">
        <v>526</v>
      </c>
      <c r="AP107" s="16">
        <v>584</v>
      </c>
      <c r="AQ107" s="16">
        <v>667</v>
      </c>
      <c r="AR107" s="16">
        <v>12639</v>
      </c>
      <c r="AS107" s="16">
        <v>1318</v>
      </c>
      <c r="AT107" s="16">
        <v>1</v>
      </c>
      <c r="AU107" s="16">
        <v>1064</v>
      </c>
      <c r="AV107" s="16">
        <v>1838</v>
      </c>
      <c r="AW107" s="16">
        <v>108</v>
      </c>
      <c r="AX107" s="16">
        <v>159</v>
      </c>
      <c r="AY107" s="16">
        <v>618</v>
      </c>
      <c r="AZ107" s="16">
        <v>1414</v>
      </c>
      <c r="BA107" s="16">
        <v>3836</v>
      </c>
      <c r="BB107" s="16">
        <v>16629</v>
      </c>
      <c r="BC107" s="16">
        <v>20217</v>
      </c>
      <c r="BD107" s="16">
        <v>564</v>
      </c>
      <c r="BE107" s="16">
        <v>3889</v>
      </c>
      <c r="BF107" s="16">
        <v>44</v>
      </c>
      <c r="BG107" s="16">
        <v>12332</v>
      </c>
      <c r="BH107" s="16">
        <v>594</v>
      </c>
      <c r="BI107" s="16">
        <v>1565</v>
      </c>
      <c r="BJ107" s="16">
        <v>253</v>
      </c>
      <c r="BK107" s="16">
        <v>15718</v>
      </c>
      <c r="BL107" s="16">
        <v>1770</v>
      </c>
      <c r="BM107" s="16">
        <v>572</v>
      </c>
      <c r="BN107" s="16">
        <v>2662</v>
      </c>
      <c r="BO107" s="16">
        <v>0</v>
      </c>
      <c r="BP107" s="16">
        <v>236</v>
      </c>
      <c r="BQ107" s="16">
        <v>1906</v>
      </c>
      <c r="BR107" s="16">
        <v>0</v>
      </c>
      <c r="BS107" s="16">
        <f t="shared" si="7"/>
        <v>114500</v>
      </c>
      <c r="BT107" s="16">
        <v>8368</v>
      </c>
      <c r="BU107" s="16">
        <v>0</v>
      </c>
      <c r="BV107" s="16">
        <v>0</v>
      </c>
      <c r="BW107" s="16">
        <v>4567</v>
      </c>
      <c r="BX107" s="16">
        <v>94707</v>
      </c>
      <c r="BY107" s="16">
        <v>62</v>
      </c>
      <c r="BZ107" s="16">
        <f t="shared" si="5"/>
        <v>107704</v>
      </c>
      <c r="CA107" s="16">
        <f t="shared" si="6"/>
        <v>222204</v>
      </c>
    </row>
    <row r="108" spans="1:79" x14ac:dyDescent="0.2">
      <c r="A108" s="18" t="s">
        <v>301</v>
      </c>
      <c r="B108" s="15" t="s">
        <v>302</v>
      </c>
      <c r="C108" s="16">
        <v>8505</v>
      </c>
      <c r="D108" s="16">
        <v>3028</v>
      </c>
      <c r="E108" s="16">
        <v>746</v>
      </c>
      <c r="F108" s="16">
        <v>788</v>
      </c>
      <c r="G108" s="16">
        <v>5542</v>
      </c>
      <c r="H108" s="16">
        <v>1900</v>
      </c>
      <c r="I108" s="16">
        <v>691</v>
      </c>
      <c r="J108" s="16">
        <v>7393</v>
      </c>
      <c r="K108" s="16">
        <v>2198</v>
      </c>
      <c r="L108" s="16">
        <v>7148</v>
      </c>
      <c r="M108" s="16">
        <v>1967</v>
      </c>
      <c r="N108" s="16">
        <v>416</v>
      </c>
      <c r="O108" s="16">
        <v>1104</v>
      </c>
      <c r="P108" s="16">
        <v>1353</v>
      </c>
      <c r="Q108" s="16">
        <v>999</v>
      </c>
      <c r="R108" s="16">
        <v>708</v>
      </c>
      <c r="S108" s="16">
        <v>3167</v>
      </c>
      <c r="T108" s="16">
        <v>459</v>
      </c>
      <c r="U108" s="16">
        <v>4191</v>
      </c>
      <c r="V108" s="16">
        <v>1746</v>
      </c>
      <c r="W108" s="16">
        <v>4987</v>
      </c>
      <c r="X108" s="16">
        <v>1968</v>
      </c>
      <c r="Y108" s="16">
        <v>1114</v>
      </c>
      <c r="Z108" s="16">
        <v>1553</v>
      </c>
      <c r="AA108" s="16">
        <v>2470</v>
      </c>
      <c r="AB108" s="16">
        <v>2527</v>
      </c>
      <c r="AC108" s="16">
        <v>3339</v>
      </c>
      <c r="AD108" s="16">
        <v>1604</v>
      </c>
      <c r="AE108" s="16">
        <v>2210</v>
      </c>
      <c r="AF108" s="16">
        <v>2422</v>
      </c>
      <c r="AG108" s="16">
        <v>1842</v>
      </c>
      <c r="AH108" s="16">
        <v>2959</v>
      </c>
      <c r="AI108" s="16">
        <v>4462</v>
      </c>
      <c r="AJ108" s="16">
        <v>1848</v>
      </c>
      <c r="AK108" s="16">
        <v>779</v>
      </c>
      <c r="AL108" s="16">
        <v>1367</v>
      </c>
      <c r="AM108" s="16">
        <v>937</v>
      </c>
      <c r="AN108" s="16">
        <v>10191</v>
      </c>
      <c r="AO108" s="16">
        <v>1931</v>
      </c>
      <c r="AP108" s="16">
        <v>10185</v>
      </c>
      <c r="AQ108" s="16">
        <v>3702</v>
      </c>
      <c r="AR108" s="16">
        <v>36293</v>
      </c>
      <c r="AS108" s="16">
        <v>12177</v>
      </c>
      <c r="AT108" s="16">
        <v>812</v>
      </c>
      <c r="AU108" s="16">
        <v>1970</v>
      </c>
      <c r="AV108" s="16">
        <v>4558</v>
      </c>
      <c r="AW108" s="16">
        <v>847</v>
      </c>
      <c r="AX108" s="16">
        <v>4266</v>
      </c>
      <c r="AY108" s="16">
        <v>529</v>
      </c>
      <c r="AZ108" s="16">
        <v>1164</v>
      </c>
      <c r="BA108" s="16">
        <v>8950</v>
      </c>
      <c r="BB108" s="16">
        <v>4010</v>
      </c>
      <c r="BC108" s="16">
        <v>100804</v>
      </c>
      <c r="BD108" s="16">
        <v>28724</v>
      </c>
      <c r="BE108" s="16">
        <v>6025</v>
      </c>
      <c r="BF108" s="16">
        <v>1678</v>
      </c>
      <c r="BG108" s="16">
        <v>1180</v>
      </c>
      <c r="BH108" s="16">
        <v>1753</v>
      </c>
      <c r="BI108" s="16">
        <v>7149</v>
      </c>
      <c r="BJ108" s="16">
        <v>1321</v>
      </c>
      <c r="BK108" s="16">
        <v>68806</v>
      </c>
      <c r="BL108" s="16">
        <v>880</v>
      </c>
      <c r="BM108" s="16">
        <v>2776</v>
      </c>
      <c r="BN108" s="16">
        <v>480</v>
      </c>
      <c r="BO108" s="16">
        <v>7086</v>
      </c>
      <c r="BP108" s="16">
        <v>1105</v>
      </c>
      <c r="BQ108" s="16">
        <v>3189</v>
      </c>
      <c r="BR108" s="16">
        <v>0</v>
      </c>
      <c r="BS108" s="16">
        <f t="shared" si="7"/>
        <v>426978</v>
      </c>
      <c r="BT108" s="16">
        <v>7640</v>
      </c>
      <c r="BU108" s="16">
        <v>2286</v>
      </c>
      <c r="BV108" s="16">
        <v>0</v>
      </c>
      <c r="BW108" s="16">
        <v>369544</v>
      </c>
      <c r="BX108" s="16">
        <v>0</v>
      </c>
      <c r="BY108" s="16">
        <v>0</v>
      </c>
      <c r="BZ108" s="16">
        <f t="shared" si="5"/>
        <v>379470</v>
      </c>
      <c r="CA108" s="16">
        <f t="shared" si="6"/>
        <v>806448</v>
      </c>
    </row>
    <row r="109" spans="1:79" x14ac:dyDescent="0.2">
      <c r="A109" s="18" t="s">
        <v>219</v>
      </c>
      <c r="B109" s="15" t="s">
        <v>303</v>
      </c>
      <c r="C109" s="16">
        <v>8</v>
      </c>
      <c r="D109" s="16">
        <v>7</v>
      </c>
      <c r="E109" s="16">
        <v>10</v>
      </c>
      <c r="F109" s="16">
        <v>27</v>
      </c>
      <c r="G109" s="16">
        <v>523</v>
      </c>
      <c r="H109" s="16">
        <v>60</v>
      </c>
      <c r="I109" s="16">
        <v>25</v>
      </c>
      <c r="J109" s="16">
        <v>933</v>
      </c>
      <c r="K109" s="16">
        <v>184</v>
      </c>
      <c r="L109" s="16">
        <v>664</v>
      </c>
      <c r="M109" s="16">
        <v>92</v>
      </c>
      <c r="N109" s="16">
        <v>28</v>
      </c>
      <c r="O109" s="16">
        <v>401</v>
      </c>
      <c r="P109" s="16">
        <v>499</v>
      </c>
      <c r="Q109" s="16">
        <v>109</v>
      </c>
      <c r="R109" s="16">
        <v>51</v>
      </c>
      <c r="S109" s="16">
        <v>215</v>
      </c>
      <c r="T109" s="16">
        <v>62</v>
      </c>
      <c r="U109" s="16">
        <v>221</v>
      </c>
      <c r="V109" s="16">
        <v>214</v>
      </c>
      <c r="W109" s="16">
        <v>227</v>
      </c>
      <c r="X109" s="16">
        <v>139</v>
      </c>
      <c r="Y109" s="16">
        <v>212</v>
      </c>
      <c r="Z109" s="16">
        <v>324</v>
      </c>
      <c r="AA109" s="16">
        <v>524</v>
      </c>
      <c r="AB109" s="16">
        <v>229</v>
      </c>
      <c r="AC109" s="16">
        <v>380</v>
      </c>
      <c r="AD109" s="16">
        <v>14</v>
      </c>
      <c r="AE109" s="16">
        <v>338</v>
      </c>
      <c r="AF109" s="16">
        <v>243</v>
      </c>
      <c r="AG109" s="16">
        <v>145</v>
      </c>
      <c r="AH109" s="16">
        <v>268</v>
      </c>
      <c r="AI109" s="16">
        <v>157</v>
      </c>
      <c r="AJ109" s="16">
        <v>279</v>
      </c>
      <c r="AK109" s="16">
        <v>54</v>
      </c>
      <c r="AL109" s="16">
        <v>311</v>
      </c>
      <c r="AM109" s="16">
        <v>70</v>
      </c>
      <c r="AN109" s="16">
        <v>1516</v>
      </c>
      <c r="AO109" s="16">
        <v>401</v>
      </c>
      <c r="AP109" s="16">
        <v>1355</v>
      </c>
      <c r="AQ109" s="16">
        <v>4669</v>
      </c>
      <c r="AR109" s="16">
        <v>49272</v>
      </c>
      <c r="AS109" s="16">
        <v>1662</v>
      </c>
      <c r="AT109" s="16">
        <v>92</v>
      </c>
      <c r="AU109" s="16">
        <v>127</v>
      </c>
      <c r="AV109" s="16">
        <v>3574</v>
      </c>
      <c r="AW109" s="16">
        <v>1611</v>
      </c>
      <c r="AX109" s="16">
        <v>7503</v>
      </c>
      <c r="AY109" s="16">
        <v>218</v>
      </c>
      <c r="AZ109" s="16">
        <v>560</v>
      </c>
      <c r="BA109" s="16">
        <v>2598</v>
      </c>
      <c r="BB109" s="16">
        <v>2514</v>
      </c>
      <c r="BC109" s="16">
        <v>6310</v>
      </c>
      <c r="BD109" s="16">
        <v>2879</v>
      </c>
      <c r="BE109" s="16">
        <v>6477</v>
      </c>
      <c r="BF109" s="16">
        <v>1021</v>
      </c>
      <c r="BG109" s="16">
        <v>1483</v>
      </c>
      <c r="BH109" s="16">
        <v>1478</v>
      </c>
      <c r="BI109" s="16">
        <v>4639</v>
      </c>
      <c r="BJ109" s="16">
        <v>341</v>
      </c>
      <c r="BK109" s="16">
        <v>2876</v>
      </c>
      <c r="BL109" s="16">
        <v>756</v>
      </c>
      <c r="BM109" s="16">
        <v>6009</v>
      </c>
      <c r="BN109" s="16">
        <v>543</v>
      </c>
      <c r="BO109" s="16">
        <v>3142</v>
      </c>
      <c r="BP109" s="16">
        <v>5158</v>
      </c>
      <c r="BQ109" s="16">
        <v>4736</v>
      </c>
      <c r="BR109" s="16">
        <v>0</v>
      </c>
      <c r="BS109" s="16">
        <f t="shared" si="7"/>
        <v>133767</v>
      </c>
      <c r="BT109" s="16">
        <v>4158</v>
      </c>
      <c r="BU109" s="16">
        <v>0</v>
      </c>
      <c r="BV109" s="16">
        <v>0</v>
      </c>
      <c r="BW109" s="16">
        <v>129422</v>
      </c>
      <c r="BX109" s="16">
        <v>0</v>
      </c>
      <c r="BY109" s="16">
        <v>0</v>
      </c>
      <c r="BZ109" s="16">
        <f t="shared" si="5"/>
        <v>133580</v>
      </c>
      <c r="CA109" s="16">
        <f t="shared" si="6"/>
        <v>267347</v>
      </c>
    </row>
    <row r="110" spans="1:79" x14ac:dyDescent="0.2">
      <c r="A110" s="18" t="s">
        <v>304</v>
      </c>
      <c r="B110" s="15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f t="shared" si="7"/>
        <v>0</v>
      </c>
      <c r="BT110" s="16">
        <v>0</v>
      </c>
      <c r="BU110" s="16">
        <v>0</v>
      </c>
      <c r="BV110" s="16">
        <v>0</v>
      </c>
      <c r="BW110" s="16">
        <v>482425</v>
      </c>
      <c r="BX110" s="16">
        <v>0</v>
      </c>
      <c r="BY110" s="16">
        <v>0</v>
      </c>
      <c r="BZ110" s="16">
        <f t="shared" si="5"/>
        <v>482425</v>
      </c>
      <c r="CA110" s="16">
        <f t="shared" si="6"/>
        <v>482425</v>
      </c>
    </row>
    <row r="111" spans="1:79" x14ac:dyDescent="0.2">
      <c r="A111" s="14" t="s">
        <v>305</v>
      </c>
      <c r="B111" s="15" t="s">
        <v>220</v>
      </c>
      <c r="C111" s="16">
        <v>25</v>
      </c>
      <c r="D111" s="16">
        <v>10</v>
      </c>
      <c r="E111" s="16">
        <v>44</v>
      </c>
      <c r="F111" s="16">
        <v>529</v>
      </c>
      <c r="G111" s="16">
        <v>11754</v>
      </c>
      <c r="H111" s="16">
        <v>3672</v>
      </c>
      <c r="I111" s="16">
        <v>392</v>
      </c>
      <c r="J111" s="16">
        <v>5327</v>
      </c>
      <c r="K111" s="16">
        <v>559</v>
      </c>
      <c r="L111" s="16">
        <v>9016</v>
      </c>
      <c r="M111" s="16">
        <v>2746</v>
      </c>
      <c r="N111" s="16">
        <v>859</v>
      </c>
      <c r="O111" s="16">
        <v>441</v>
      </c>
      <c r="P111" s="16">
        <v>390</v>
      </c>
      <c r="Q111" s="16">
        <v>264</v>
      </c>
      <c r="R111" s="16">
        <v>352</v>
      </c>
      <c r="S111" s="16">
        <v>2485</v>
      </c>
      <c r="T111" s="16">
        <v>96</v>
      </c>
      <c r="U111" s="16">
        <v>7435</v>
      </c>
      <c r="V111" s="16">
        <v>973</v>
      </c>
      <c r="W111" s="16">
        <v>4866</v>
      </c>
      <c r="X111" s="16">
        <v>4963</v>
      </c>
      <c r="Y111" s="16">
        <v>1957</v>
      </c>
      <c r="Z111" s="16">
        <v>5138</v>
      </c>
      <c r="AA111" s="16">
        <v>2076</v>
      </c>
      <c r="AB111" s="16">
        <v>2681</v>
      </c>
      <c r="AC111" s="16">
        <v>1702</v>
      </c>
      <c r="AD111" s="16">
        <v>962</v>
      </c>
      <c r="AE111" s="16">
        <v>1123</v>
      </c>
      <c r="AF111" s="16">
        <v>3467</v>
      </c>
      <c r="AG111" s="16">
        <v>1805</v>
      </c>
      <c r="AH111" s="16">
        <v>2021</v>
      </c>
      <c r="AI111" s="16">
        <v>2917</v>
      </c>
      <c r="AJ111" s="16">
        <v>1458</v>
      </c>
      <c r="AK111" s="16">
        <v>268</v>
      </c>
      <c r="AL111" s="16">
        <v>553</v>
      </c>
      <c r="AM111" s="16">
        <v>624</v>
      </c>
      <c r="AN111" s="16">
        <v>1594</v>
      </c>
      <c r="AO111" s="16">
        <v>1870</v>
      </c>
      <c r="AP111" s="16">
        <v>4846</v>
      </c>
      <c r="AQ111" s="16">
        <v>8873</v>
      </c>
      <c r="AR111" s="16">
        <v>34667</v>
      </c>
      <c r="AS111" s="16">
        <v>3359</v>
      </c>
      <c r="AT111" s="16">
        <v>227</v>
      </c>
      <c r="AU111" s="16">
        <v>612</v>
      </c>
      <c r="AV111" s="16">
        <v>2761</v>
      </c>
      <c r="AW111" s="16">
        <v>349</v>
      </c>
      <c r="AX111" s="16">
        <v>1622</v>
      </c>
      <c r="AY111" s="16">
        <v>475</v>
      </c>
      <c r="AZ111" s="16">
        <v>3248</v>
      </c>
      <c r="BA111" s="16">
        <v>3849</v>
      </c>
      <c r="BB111" s="16">
        <v>4679</v>
      </c>
      <c r="BC111" s="16">
        <v>19507</v>
      </c>
      <c r="BD111" s="16">
        <v>3557</v>
      </c>
      <c r="BE111" s="16">
        <v>21463</v>
      </c>
      <c r="BF111" s="16">
        <v>5757</v>
      </c>
      <c r="BG111" s="16">
        <v>622</v>
      </c>
      <c r="BH111" s="16">
        <v>1232</v>
      </c>
      <c r="BI111" s="16">
        <v>5916</v>
      </c>
      <c r="BJ111" s="16">
        <v>1868</v>
      </c>
      <c r="BK111" s="16">
        <v>5508</v>
      </c>
      <c r="BL111" s="16">
        <v>168</v>
      </c>
      <c r="BM111" s="16">
        <v>3033</v>
      </c>
      <c r="BN111" s="16">
        <v>355</v>
      </c>
      <c r="BO111" s="16">
        <v>4038</v>
      </c>
      <c r="BP111" s="16">
        <v>1584</v>
      </c>
      <c r="BQ111" s="16">
        <v>4204</v>
      </c>
      <c r="BR111" s="16">
        <v>0</v>
      </c>
      <c r="BS111" s="16">
        <f t="shared" si="7"/>
        <v>237793</v>
      </c>
      <c r="BT111" s="15">
        <v>15438</v>
      </c>
      <c r="BU111" s="15">
        <v>0</v>
      </c>
      <c r="BV111" s="15">
        <v>0</v>
      </c>
      <c r="BW111" s="15">
        <v>22810</v>
      </c>
      <c r="BX111" s="15">
        <v>0</v>
      </c>
      <c r="BY111" s="15">
        <v>0</v>
      </c>
      <c r="BZ111" s="16">
        <f t="shared" si="5"/>
        <v>38248</v>
      </c>
      <c r="CA111" s="16">
        <f t="shared" si="6"/>
        <v>276041</v>
      </c>
    </row>
    <row r="112" spans="1:79" x14ac:dyDescent="0.2">
      <c r="A112" s="14" t="s">
        <v>222</v>
      </c>
      <c r="B112" s="15" t="s">
        <v>221</v>
      </c>
      <c r="C112" s="16">
        <v>0</v>
      </c>
      <c r="D112" s="16">
        <v>0</v>
      </c>
      <c r="E112" s="16">
        <v>0</v>
      </c>
      <c r="F112" s="16">
        <v>2</v>
      </c>
      <c r="G112" s="16">
        <v>0</v>
      </c>
      <c r="H112" s="16">
        <v>172</v>
      </c>
      <c r="I112" s="16">
        <v>0</v>
      </c>
      <c r="J112" s="16">
        <v>98</v>
      </c>
      <c r="K112" s="16">
        <v>10</v>
      </c>
      <c r="L112" s="16">
        <v>43</v>
      </c>
      <c r="M112" s="16">
        <v>94</v>
      </c>
      <c r="N112" s="16">
        <v>21</v>
      </c>
      <c r="O112" s="16">
        <v>0</v>
      </c>
      <c r="P112" s="16">
        <v>15</v>
      </c>
      <c r="Q112" s="16">
        <v>23</v>
      </c>
      <c r="R112" s="16">
        <v>11</v>
      </c>
      <c r="S112" s="16">
        <v>34</v>
      </c>
      <c r="T112" s="16">
        <v>1</v>
      </c>
      <c r="U112" s="16">
        <v>0</v>
      </c>
      <c r="V112" s="16">
        <v>0</v>
      </c>
      <c r="W112" s="16">
        <v>89</v>
      </c>
      <c r="X112" s="16">
        <v>26</v>
      </c>
      <c r="Y112" s="16">
        <v>62</v>
      </c>
      <c r="Z112" s="16">
        <v>227</v>
      </c>
      <c r="AA112" s="16">
        <v>33</v>
      </c>
      <c r="AB112" s="16">
        <v>29</v>
      </c>
      <c r="AC112" s="16">
        <v>29</v>
      </c>
      <c r="AD112" s="16">
        <v>122</v>
      </c>
      <c r="AE112" s="16">
        <v>10</v>
      </c>
      <c r="AF112" s="16">
        <v>44</v>
      </c>
      <c r="AG112" s="16">
        <v>139</v>
      </c>
      <c r="AH112" s="16">
        <v>117</v>
      </c>
      <c r="AI112" s="16">
        <v>264</v>
      </c>
      <c r="AJ112" s="16">
        <v>149</v>
      </c>
      <c r="AK112" s="16">
        <v>27</v>
      </c>
      <c r="AL112" s="16">
        <v>21</v>
      </c>
      <c r="AM112" s="16">
        <v>1</v>
      </c>
      <c r="AN112" s="16">
        <v>104</v>
      </c>
      <c r="AO112" s="16">
        <v>11</v>
      </c>
      <c r="AP112" s="16">
        <v>22</v>
      </c>
      <c r="AQ112" s="16">
        <v>0</v>
      </c>
      <c r="AR112" s="16">
        <v>166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2</v>
      </c>
      <c r="AZ112" s="16">
        <v>0</v>
      </c>
      <c r="BA112" s="16">
        <v>61</v>
      </c>
      <c r="BB112" s="16">
        <v>116</v>
      </c>
      <c r="BC112" s="16">
        <v>7</v>
      </c>
      <c r="BD112" s="16">
        <v>0</v>
      </c>
      <c r="BE112" s="16">
        <v>0</v>
      </c>
      <c r="BF112" s="16">
        <v>845</v>
      </c>
      <c r="BG112" s="16">
        <v>0</v>
      </c>
      <c r="BH112" s="16">
        <v>33</v>
      </c>
      <c r="BI112" s="16">
        <v>5</v>
      </c>
      <c r="BJ112" s="16">
        <v>0</v>
      </c>
      <c r="BK112" s="16">
        <v>0</v>
      </c>
      <c r="BL112" s="16">
        <v>0</v>
      </c>
      <c r="BM112" s="16">
        <v>1</v>
      </c>
      <c r="BN112" s="16">
        <v>0</v>
      </c>
      <c r="BO112" s="16">
        <v>11</v>
      </c>
      <c r="BP112" s="16">
        <v>0</v>
      </c>
      <c r="BQ112" s="16">
        <v>0</v>
      </c>
      <c r="BR112" s="16">
        <v>0</v>
      </c>
      <c r="BS112" s="16">
        <f t="shared" si="7"/>
        <v>3297</v>
      </c>
      <c r="BT112" s="16">
        <v>0</v>
      </c>
      <c r="BU112" s="16">
        <v>0</v>
      </c>
      <c r="BV112" s="16">
        <v>0</v>
      </c>
      <c r="BW112" s="16">
        <v>0</v>
      </c>
      <c r="BX112" s="16">
        <v>46685</v>
      </c>
      <c r="BY112" s="16">
        <v>0</v>
      </c>
      <c r="BZ112" s="16">
        <f t="shared" si="5"/>
        <v>46685</v>
      </c>
      <c r="CA112" s="16">
        <f t="shared" si="6"/>
        <v>49982</v>
      </c>
    </row>
    <row r="113" spans="1:79" x14ac:dyDescent="0.2">
      <c r="A113" s="14" t="s">
        <v>306</v>
      </c>
      <c r="B113" s="15" t="s">
        <v>223</v>
      </c>
      <c r="C113" s="16">
        <v>1145</v>
      </c>
      <c r="D113" s="16">
        <v>31</v>
      </c>
      <c r="E113" s="16">
        <v>0</v>
      </c>
      <c r="F113" s="16">
        <v>61</v>
      </c>
      <c r="G113" s="16">
        <v>2421</v>
      </c>
      <c r="H113" s="16">
        <v>708</v>
      </c>
      <c r="I113" s="16">
        <v>158</v>
      </c>
      <c r="J113" s="16">
        <v>1421</v>
      </c>
      <c r="K113" s="16">
        <v>358</v>
      </c>
      <c r="L113" s="16">
        <v>1324</v>
      </c>
      <c r="M113" s="16">
        <v>258</v>
      </c>
      <c r="N113" s="16">
        <v>137</v>
      </c>
      <c r="O113" s="16">
        <v>73</v>
      </c>
      <c r="P113" s="16">
        <v>189</v>
      </c>
      <c r="Q113" s="16">
        <v>111</v>
      </c>
      <c r="R113" s="16">
        <v>68</v>
      </c>
      <c r="S113" s="16">
        <v>610</v>
      </c>
      <c r="T113" s="16">
        <v>41</v>
      </c>
      <c r="U113" s="16">
        <v>205</v>
      </c>
      <c r="V113" s="16">
        <v>251</v>
      </c>
      <c r="W113" s="16">
        <v>948</v>
      </c>
      <c r="X113" s="16">
        <v>735</v>
      </c>
      <c r="Y113" s="16">
        <v>460</v>
      </c>
      <c r="Z113" s="16">
        <v>1032</v>
      </c>
      <c r="AA113" s="16">
        <v>1012</v>
      </c>
      <c r="AB113" s="16">
        <v>585</v>
      </c>
      <c r="AC113" s="16">
        <v>476</v>
      </c>
      <c r="AD113" s="16">
        <v>335</v>
      </c>
      <c r="AE113" s="16">
        <v>498</v>
      </c>
      <c r="AF113" s="16">
        <v>736</v>
      </c>
      <c r="AG113" s="16">
        <v>411</v>
      </c>
      <c r="AH113" s="16">
        <v>1878</v>
      </c>
      <c r="AI113" s="16">
        <v>2030</v>
      </c>
      <c r="AJ113" s="16">
        <v>836</v>
      </c>
      <c r="AK113" s="16">
        <v>115</v>
      </c>
      <c r="AL113" s="16">
        <v>294</v>
      </c>
      <c r="AM113" s="16">
        <v>233</v>
      </c>
      <c r="AN113" s="16">
        <v>3500</v>
      </c>
      <c r="AO113" s="16">
        <v>609</v>
      </c>
      <c r="AP113" s="16">
        <v>3141</v>
      </c>
      <c r="AQ113" s="16">
        <v>98</v>
      </c>
      <c r="AR113" s="16">
        <v>1759</v>
      </c>
      <c r="AS113" s="16">
        <v>410</v>
      </c>
      <c r="AT113" s="16">
        <v>16</v>
      </c>
      <c r="AU113" s="16">
        <v>0</v>
      </c>
      <c r="AV113" s="16">
        <v>5504</v>
      </c>
      <c r="AW113" s="16">
        <v>6</v>
      </c>
      <c r="AX113" s="16">
        <v>0</v>
      </c>
      <c r="AY113" s="16">
        <v>0</v>
      </c>
      <c r="AZ113" s="16">
        <v>0</v>
      </c>
      <c r="BA113" s="16">
        <v>4</v>
      </c>
      <c r="BB113" s="16">
        <v>435</v>
      </c>
      <c r="BC113" s="16">
        <v>643</v>
      </c>
      <c r="BD113" s="16">
        <v>17</v>
      </c>
      <c r="BE113" s="16">
        <v>0</v>
      </c>
      <c r="BF113" s="16">
        <v>2840</v>
      </c>
      <c r="BG113" s="16">
        <v>0</v>
      </c>
      <c r="BH113" s="16">
        <v>89</v>
      </c>
      <c r="BI113" s="16">
        <v>25</v>
      </c>
      <c r="BJ113" s="16">
        <v>0</v>
      </c>
      <c r="BK113" s="16">
        <v>6688</v>
      </c>
      <c r="BL113" s="16">
        <v>2044</v>
      </c>
      <c r="BM113" s="16">
        <v>120</v>
      </c>
      <c r="BN113" s="16">
        <v>2290</v>
      </c>
      <c r="BO113" s="16">
        <v>0</v>
      </c>
      <c r="BP113" s="16">
        <v>0</v>
      </c>
      <c r="BQ113" s="16">
        <v>0</v>
      </c>
      <c r="BR113" s="16">
        <v>0</v>
      </c>
      <c r="BS113" s="16">
        <f t="shared" si="7"/>
        <v>52422</v>
      </c>
      <c r="BT113" s="16">
        <v>22979</v>
      </c>
      <c r="BU113" s="16">
        <v>0</v>
      </c>
      <c r="BV113" s="16">
        <v>0</v>
      </c>
      <c r="BW113" s="16">
        <v>728</v>
      </c>
      <c r="BX113" s="16">
        <v>3280</v>
      </c>
      <c r="BY113" s="16">
        <v>0</v>
      </c>
      <c r="BZ113" s="16">
        <f t="shared" si="5"/>
        <v>26987</v>
      </c>
      <c r="CA113" s="16">
        <f t="shared" si="6"/>
        <v>79409</v>
      </c>
    </row>
    <row r="114" spans="1:79" x14ac:dyDescent="0.2">
      <c r="A114" s="14" t="s">
        <v>307</v>
      </c>
      <c r="B114" s="15" t="s">
        <v>224</v>
      </c>
      <c r="C114" s="16">
        <v>19</v>
      </c>
      <c r="D114" s="16">
        <v>605</v>
      </c>
      <c r="E114" s="16">
        <v>146</v>
      </c>
      <c r="F114" s="16">
        <v>53</v>
      </c>
      <c r="G114" s="16">
        <v>1122</v>
      </c>
      <c r="H114" s="16">
        <v>23</v>
      </c>
      <c r="I114" s="16">
        <v>1</v>
      </c>
      <c r="J114" s="16">
        <v>3974</v>
      </c>
      <c r="K114" s="16">
        <v>277</v>
      </c>
      <c r="L114" s="16">
        <v>5551</v>
      </c>
      <c r="M114" s="16">
        <v>8198</v>
      </c>
      <c r="N114" s="16">
        <v>375</v>
      </c>
      <c r="O114" s="16">
        <v>133</v>
      </c>
      <c r="P114" s="16">
        <v>591</v>
      </c>
      <c r="Q114" s="16">
        <v>1062</v>
      </c>
      <c r="R114" s="16">
        <v>61</v>
      </c>
      <c r="S114" s="16">
        <v>829</v>
      </c>
      <c r="T114" s="16">
        <v>81</v>
      </c>
      <c r="U114" s="16">
        <v>321</v>
      </c>
      <c r="V114" s="16">
        <v>143</v>
      </c>
      <c r="W114" s="16">
        <v>183</v>
      </c>
      <c r="X114" s="16">
        <v>851</v>
      </c>
      <c r="Y114" s="16">
        <v>1880</v>
      </c>
      <c r="Z114" s="16">
        <v>2960</v>
      </c>
      <c r="AA114" s="16">
        <v>814</v>
      </c>
      <c r="AB114" s="16">
        <v>398</v>
      </c>
      <c r="AC114" s="16">
        <v>354</v>
      </c>
      <c r="AD114" s="16">
        <v>30</v>
      </c>
      <c r="AE114" s="16">
        <v>780</v>
      </c>
      <c r="AF114" s="16">
        <v>2148</v>
      </c>
      <c r="AG114" s="16">
        <v>1040</v>
      </c>
      <c r="AH114" s="16">
        <v>693</v>
      </c>
      <c r="AI114" s="16">
        <v>6394</v>
      </c>
      <c r="AJ114" s="16">
        <v>250</v>
      </c>
      <c r="AK114" s="16">
        <v>330</v>
      </c>
      <c r="AL114" s="16">
        <v>645</v>
      </c>
      <c r="AM114" s="16">
        <v>204</v>
      </c>
      <c r="AN114" s="16">
        <v>5226</v>
      </c>
      <c r="AO114" s="16">
        <v>319</v>
      </c>
      <c r="AP114" s="16">
        <v>2076</v>
      </c>
      <c r="AQ114" s="16">
        <v>3987</v>
      </c>
      <c r="AR114" s="16">
        <v>27154</v>
      </c>
      <c r="AS114" s="16">
        <v>1188</v>
      </c>
      <c r="AT114" s="16">
        <v>69</v>
      </c>
      <c r="AU114" s="16">
        <v>269</v>
      </c>
      <c r="AV114" s="16">
        <v>1960</v>
      </c>
      <c r="AW114" s="16">
        <v>519</v>
      </c>
      <c r="AX114" s="16">
        <v>1328</v>
      </c>
      <c r="AY114" s="16">
        <v>967</v>
      </c>
      <c r="AZ114" s="16">
        <v>2713</v>
      </c>
      <c r="BA114" s="16">
        <v>4104</v>
      </c>
      <c r="BB114" s="16">
        <v>3499</v>
      </c>
      <c r="BC114" s="16">
        <v>13806</v>
      </c>
      <c r="BD114" s="16">
        <v>1443</v>
      </c>
      <c r="BE114" s="16">
        <v>6524</v>
      </c>
      <c r="BF114" s="16">
        <v>623</v>
      </c>
      <c r="BG114" s="16">
        <v>3305</v>
      </c>
      <c r="BH114" s="16">
        <v>1633</v>
      </c>
      <c r="BI114" s="16">
        <v>2796</v>
      </c>
      <c r="BJ114" s="16">
        <v>297</v>
      </c>
      <c r="BK114" s="16">
        <v>5218</v>
      </c>
      <c r="BL114" s="16">
        <v>929</v>
      </c>
      <c r="BM114" s="16">
        <v>3979</v>
      </c>
      <c r="BN114" s="16">
        <v>1456</v>
      </c>
      <c r="BO114" s="16">
        <v>61</v>
      </c>
      <c r="BP114" s="16">
        <v>2402</v>
      </c>
      <c r="BQ114" s="16">
        <v>2438</v>
      </c>
      <c r="BR114" s="16">
        <v>0</v>
      </c>
      <c r="BS114" s="16">
        <f t="shared" si="7"/>
        <v>145807</v>
      </c>
      <c r="BT114" s="16">
        <v>4483</v>
      </c>
      <c r="BU114" s="16">
        <v>0</v>
      </c>
      <c r="BV114" s="16">
        <v>0</v>
      </c>
      <c r="BW114" s="16">
        <v>2361</v>
      </c>
      <c r="BX114" s="16">
        <v>0</v>
      </c>
      <c r="BY114" s="16">
        <v>0</v>
      </c>
      <c r="BZ114" s="16">
        <f t="shared" si="5"/>
        <v>6844</v>
      </c>
      <c r="CA114" s="16">
        <f t="shared" si="6"/>
        <v>152651</v>
      </c>
    </row>
    <row r="115" spans="1:79" x14ac:dyDescent="0.2">
      <c r="A115" s="14" t="s">
        <v>308</v>
      </c>
      <c r="B115" s="15" t="s">
        <v>309</v>
      </c>
      <c r="C115" s="16">
        <v>736</v>
      </c>
      <c r="D115" s="16">
        <v>99</v>
      </c>
      <c r="E115" s="16">
        <v>142</v>
      </c>
      <c r="F115" s="16">
        <v>309</v>
      </c>
      <c r="G115" s="16">
        <v>20002</v>
      </c>
      <c r="H115" s="16">
        <v>3369</v>
      </c>
      <c r="I115" s="16">
        <v>357</v>
      </c>
      <c r="J115" s="16">
        <v>689</v>
      </c>
      <c r="K115" s="16">
        <v>533</v>
      </c>
      <c r="L115" s="16">
        <v>2069</v>
      </c>
      <c r="M115" s="16">
        <v>689</v>
      </c>
      <c r="N115" s="16">
        <v>89</v>
      </c>
      <c r="O115" s="16">
        <v>76</v>
      </c>
      <c r="P115" s="16">
        <v>173</v>
      </c>
      <c r="Q115" s="16">
        <v>108</v>
      </c>
      <c r="R115" s="16">
        <v>232</v>
      </c>
      <c r="S115" s="16">
        <v>1291</v>
      </c>
      <c r="T115" s="16">
        <v>194</v>
      </c>
      <c r="U115" s="16">
        <v>767</v>
      </c>
      <c r="V115" s="16">
        <v>90</v>
      </c>
      <c r="W115" s="16">
        <v>844</v>
      </c>
      <c r="X115" s="16">
        <v>805</v>
      </c>
      <c r="Y115" s="16">
        <v>147</v>
      </c>
      <c r="Z115" s="16">
        <v>325</v>
      </c>
      <c r="AA115" s="16">
        <v>1206</v>
      </c>
      <c r="AB115" s="16">
        <v>553</v>
      </c>
      <c r="AC115" s="16">
        <v>789</v>
      </c>
      <c r="AD115" s="16">
        <v>378</v>
      </c>
      <c r="AE115" s="16">
        <v>1120</v>
      </c>
      <c r="AF115" s="16">
        <v>941</v>
      </c>
      <c r="AG115" s="16">
        <v>367</v>
      </c>
      <c r="AH115" s="16">
        <v>1022</v>
      </c>
      <c r="AI115" s="16">
        <v>3471</v>
      </c>
      <c r="AJ115" s="16">
        <v>1100</v>
      </c>
      <c r="AK115" s="16">
        <v>859</v>
      </c>
      <c r="AL115" s="16">
        <v>380</v>
      </c>
      <c r="AM115" s="16">
        <v>546</v>
      </c>
      <c r="AN115" s="16">
        <v>1205</v>
      </c>
      <c r="AO115" s="16">
        <v>2341</v>
      </c>
      <c r="AP115" s="16">
        <v>4403</v>
      </c>
      <c r="AQ115" s="16">
        <v>1206</v>
      </c>
      <c r="AR115" s="16">
        <v>13862</v>
      </c>
      <c r="AS115" s="16">
        <v>6493</v>
      </c>
      <c r="AT115" s="16">
        <v>1483</v>
      </c>
      <c r="AU115" s="16">
        <v>3718</v>
      </c>
      <c r="AV115" s="16">
        <v>3218</v>
      </c>
      <c r="AW115" s="16">
        <v>224</v>
      </c>
      <c r="AX115" s="16">
        <v>2450</v>
      </c>
      <c r="AY115" s="16">
        <v>988</v>
      </c>
      <c r="AZ115" s="16">
        <v>1903</v>
      </c>
      <c r="BA115" s="16">
        <v>5745</v>
      </c>
      <c r="BB115" s="16">
        <v>5338</v>
      </c>
      <c r="BC115" s="16">
        <v>2028</v>
      </c>
      <c r="BD115" s="16">
        <v>476</v>
      </c>
      <c r="BE115" s="16">
        <v>1110</v>
      </c>
      <c r="BF115" s="16">
        <v>1294</v>
      </c>
      <c r="BG115" s="16">
        <v>478</v>
      </c>
      <c r="BH115" s="16">
        <v>2675</v>
      </c>
      <c r="BI115" s="16">
        <v>1728</v>
      </c>
      <c r="BJ115" s="16">
        <v>491</v>
      </c>
      <c r="BK115" s="16">
        <v>5797</v>
      </c>
      <c r="BL115" s="16">
        <v>2153</v>
      </c>
      <c r="BM115" s="16">
        <v>3087</v>
      </c>
      <c r="BN115" s="16">
        <v>2573</v>
      </c>
      <c r="BO115" s="16">
        <v>1244</v>
      </c>
      <c r="BP115" s="16">
        <v>788</v>
      </c>
      <c r="BQ115" s="16">
        <v>400</v>
      </c>
      <c r="BR115" s="16">
        <v>0</v>
      </c>
      <c r="BS115" s="16">
        <f t="shared" si="7"/>
        <v>127766</v>
      </c>
      <c r="BT115" s="16">
        <v>6541</v>
      </c>
      <c r="BU115" s="16">
        <v>0</v>
      </c>
      <c r="BV115" s="16">
        <v>0</v>
      </c>
      <c r="BW115" s="16">
        <v>5017</v>
      </c>
      <c r="BX115" s="16">
        <v>0</v>
      </c>
      <c r="BY115" s="16">
        <v>0</v>
      </c>
      <c r="BZ115" s="16">
        <f t="shared" si="5"/>
        <v>11558</v>
      </c>
      <c r="CA115" s="16">
        <f t="shared" si="6"/>
        <v>139324</v>
      </c>
    </row>
    <row r="116" spans="1:79" x14ac:dyDescent="0.2">
      <c r="A116" s="14" t="s">
        <v>226</v>
      </c>
      <c r="B116" s="15" t="s">
        <v>225</v>
      </c>
      <c r="C116" s="16">
        <v>31</v>
      </c>
      <c r="D116" s="16">
        <v>17</v>
      </c>
      <c r="E116" s="16">
        <v>13</v>
      </c>
      <c r="F116" s="16">
        <v>17</v>
      </c>
      <c r="G116" s="16">
        <v>793</v>
      </c>
      <c r="H116" s="16">
        <v>396</v>
      </c>
      <c r="I116" s="16">
        <v>48</v>
      </c>
      <c r="J116" s="16">
        <v>610</v>
      </c>
      <c r="K116" s="16">
        <v>379</v>
      </c>
      <c r="L116" s="16">
        <v>682</v>
      </c>
      <c r="M116" s="16">
        <v>266</v>
      </c>
      <c r="N116" s="16">
        <v>54</v>
      </c>
      <c r="O116" s="16">
        <v>85</v>
      </c>
      <c r="P116" s="16">
        <v>60</v>
      </c>
      <c r="Q116" s="16">
        <v>68</v>
      </c>
      <c r="R116" s="16">
        <v>51</v>
      </c>
      <c r="S116" s="16">
        <v>745</v>
      </c>
      <c r="T116" s="16">
        <v>32</v>
      </c>
      <c r="U116" s="16">
        <v>276</v>
      </c>
      <c r="V116" s="16">
        <v>464</v>
      </c>
      <c r="W116" s="16">
        <v>336</v>
      </c>
      <c r="X116" s="16">
        <v>825</v>
      </c>
      <c r="Y116" s="16">
        <v>203</v>
      </c>
      <c r="Z116" s="16">
        <v>538</v>
      </c>
      <c r="AA116" s="16">
        <v>765</v>
      </c>
      <c r="AB116" s="16">
        <v>233</v>
      </c>
      <c r="AC116" s="16">
        <v>298</v>
      </c>
      <c r="AD116" s="16">
        <v>147</v>
      </c>
      <c r="AE116" s="16">
        <v>281</v>
      </c>
      <c r="AF116" s="16">
        <v>223</v>
      </c>
      <c r="AG116" s="16">
        <v>262</v>
      </c>
      <c r="AH116" s="16">
        <v>541</v>
      </c>
      <c r="AI116" s="16">
        <v>1297</v>
      </c>
      <c r="AJ116" s="16">
        <v>276</v>
      </c>
      <c r="AK116" s="16">
        <v>111</v>
      </c>
      <c r="AL116" s="16">
        <v>213</v>
      </c>
      <c r="AM116" s="16">
        <v>77</v>
      </c>
      <c r="AN116" s="16">
        <v>1324</v>
      </c>
      <c r="AO116" s="16">
        <v>391</v>
      </c>
      <c r="AP116" s="16">
        <v>1304</v>
      </c>
      <c r="AQ116" s="16">
        <v>1057</v>
      </c>
      <c r="AR116" s="16">
        <v>12079</v>
      </c>
      <c r="AS116" s="16">
        <v>1434</v>
      </c>
      <c r="AT116" s="16">
        <v>5</v>
      </c>
      <c r="AU116" s="16">
        <v>457</v>
      </c>
      <c r="AV116" s="16">
        <v>2338</v>
      </c>
      <c r="AW116" s="16">
        <v>340</v>
      </c>
      <c r="AX116" s="16">
        <v>1814</v>
      </c>
      <c r="AY116" s="16">
        <v>89</v>
      </c>
      <c r="AZ116" s="16">
        <v>838</v>
      </c>
      <c r="BA116" s="16">
        <v>1477</v>
      </c>
      <c r="BB116" s="16">
        <v>2264</v>
      </c>
      <c r="BC116" s="16">
        <v>4608</v>
      </c>
      <c r="BD116" s="16">
        <v>1253</v>
      </c>
      <c r="BE116" s="16">
        <v>2561</v>
      </c>
      <c r="BF116" s="16">
        <v>253</v>
      </c>
      <c r="BG116" s="16">
        <v>361</v>
      </c>
      <c r="BH116" s="16">
        <v>269</v>
      </c>
      <c r="BI116" s="16">
        <v>4820</v>
      </c>
      <c r="BJ116" s="16">
        <v>103</v>
      </c>
      <c r="BK116" s="16">
        <v>7858</v>
      </c>
      <c r="BL116" s="16">
        <v>5737</v>
      </c>
      <c r="BM116" s="16">
        <v>2473</v>
      </c>
      <c r="BN116" s="16">
        <v>3239</v>
      </c>
      <c r="BO116" s="16">
        <v>2794</v>
      </c>
      <c r="BP116" s="16">
        <v>870</v>
      </c>
      <c r="BQ116" s="16">
        <v>2794</v>
      </c>
      <c r="BR116" s="16">
        <v>0</v>
      </c>
      <c r="BS116" s="16">
        <f t="shared" si="7"/>
        <v>78917</v>
      </c>
      <c r="BT116" s="16">
        <v>2814</v>
      </c>
      <c r="BU116" s="16">
        <v>0</v>
      </c>
      <c r="BV116" s="16">
        <v>37619</v>
      </c>
      <c r="BW116" s="16">
        <v>2976</v>
      </c>
      <c r="BX116" s="16">
        <v>0</v>
      </c>
      <c r="BY116" s="16">
        <v>0</v>
      </c>
      <c r="BZ116" s="16">
        <f t="shared" si="5"/>
        <v>43409</v>
      </c>
      <c r="CA116" s="16">
        <f t="shared" si="6"/>
        <v>122326</v>
      </c>
    </row>
    <row r="117" spans="1:79" x14ac:dyDescent="0.2">
      <c r="A117" s="14" t="s">
        <v>310</v>
      </c>
      <c r="B117" s="15" t="s">
        <v>227</v>
      </c>
      <c r="C117" s="16">
        <v>3</v>
      </c>
      <c r="D117" s="16">
        <v>1</v>
      </c>
      <c r="E117" s="16">
        <v>23</v>
      </c>
      <c r="F117" s="16">
        <v>651</v>
      </c>
      <c r="G117" s="16">
        <v>378</v>
      </c>
      <c r="H117" s="16">
        <v>731</v>
      </c>
      <c r="I117" s="16">
        <v>212</v>
      </c>
      <c r="J117" s="16">
        <v>631</v>
      </c>
      <c r="K117" s="16">
        <v>213</v>
      </c>
      <c r="L117" s="16">
        <v>1056</v>
      </c>
      <c r="M117" s="16">
        <v>1299</v>
      </c>
      <c r="N117" s="16">
        <v>175</v>
      </c>
      <c r="O117" s="16">
        <v>174</v>
      </c>
      <c r="P117" s="16">
        <v>220</v>
      </c>
      <c r="Q117" s="16">
        <v>260</v>
      </c>
      <c r="R117" s="16">
        <v>15</v>
      </c>
      <c r="S117" s="16">
        <v>93</v>
      </c>
      <c r="T117" s="16">
        <v>8</v>
      </c>
      <c r="U117" s="16">
        <v>39</v>
      </c>
      <c r="V117" s="16">
        <v>29</v>
      </c>
      <c r="W117" s="16">
        <v>388</v>
      </c>
      <c r="X117" s="16">
        <v>370</v>
      </c>
      <c r="Y117" s="16">
        <v>280</v>
      </c>
      <c r="Z117" s="16">
        <v>1046</v>
      </c>
      <c r="AA117" s="16">
        <v>100</v>
      </c>
      <c r="AB117" s="16">
        <v>820</v>
      </c>
      <c r="AC117" s="16">
        <v>449</v>
      </c>
      <c r="AD117" s="16">
        <v>755</v>
      </c>
      <c r="AE117" s="16">
        <v>764</v>
      </c>
      <c r="AF117" s="16">
        <v>1003</v>
      </c>
      <c r="AG117" s="16">
        <v>704</v>
      </c>
      <c r="AH117" s="16">
        <v>2152</v>
      </c>
      <c r="AI117" s="16">
        <v>621</v>
      </c>
      <c r="AJ117" s="16">
        <v>239</v>
      </c>
      <c r="AK117" s="16">
        <v>36</v>
      </c>
      <c r="AL117" s="16">
        <v>155</v>
      </c>
      <c r="AM117" s="16">
        <v>413</v>
      </c>
      <c r="AN117" s="16">
        <v>2905</v>
      </c>
      <c r="AO117" s="16">
        <v>111</v>
      </c>
      <c r="AP117" s="16">
        <v>973</v>
      </c>
      <c r="AQ117" s="16">
        <v>1427</v>
      </c>
      <c r="AR117" s="16">
        <v>29479</v>
      </c>
      <c r="AS117" s="16">
        <v>1367</v>
      </c>
      <c r="AT117" s="16">
        <v>118</v>
      </c>
      <c r="AU117" s="16">
        <v>718</v>
      </c>
      <c r="AV117" s="16">
        <v>1450</v>
      </c>
      <c r="AW117" s="16">
        <v>882</v>
      </c>
      <c r="AX117" s="16">
        <v>1057</v>
      </c>
      <c r="AY117" s="16">
        <v>183</v>
      </c>
      <c r="AZ117" s="16">
        <v>274</v>
      </c>
      <c r="BA117" s="16">
        <v>20904</v>
      </c>
      <c r="BB117" s="16">
        <v>6769</v>
      </c>
      <c r="BC117" s="16">
        <v>20244</v>
      </c>
      <c r="BD117" s="16">
        <v>626</v>
      </c>
      <c r="BE117" s="16">
        <v>2966</v>
      </c>
      <c r="BF117" s="16">
        <v>437</v>
      </c>
      <c r="BG117" s="16">
        <v>629</v>
      </c>
      <c r="BH117" s="16">
        <v>617</v>
      </c>
      <c r="BI117" s="16">
        <v>3610</v>
      </c>
      <c r="BJ117" s="16">
        <v>430</v>
      </c>
      <c r="BK117" s="16">
        <v>20060</v>
      </c>
      <c r="BL117" s="16">
        <v>7689</v>
      </c>
      <c r="BM117" s="16">
        <v>2664</v>
      </c>
      <c r="BN117" s="16">
        <v>8834</v>
      </c>
      <c r="BO117" s="16">
        <v>2408</v>
      </c>
      <c r="BP117" s="16">
        <v>608</v>
      </c>
      <c r="BQ117" s="16">
        <v>5568</v>
      </c>
      <c r="BR117" s="16">
        <v>0</v>
      </c>
      <c r="BS117" s="16">
        <f t="shared" si="7"/>
        <v>162513</v>
      </c>
      <c r="BT117" s="16">
        <v>4810</v>
      </c>
      <c r="BU117" s="16">
        <v>0</v>
      </c>
      <c r="BV117" s="16">
        <v>0</v>
      </c>
      <c r="BW117" s="16">
        <v>13858</v>
      </c>
      <c r="BX117" s="16">
        <v>0</v>
      </c>
      <c r="BY117" s="16">
        <v>0</v>
      </c>
      <c r="BZ117" s="16">
        <f t="shared" si="5"/>
        <v>18668</v>
      </c>
      <c r="CA117" s="16">
        <f t="shared" si="6"/>
        <v>181181</v>
      </c>
    </row>
    <row r="118" spans="1:79" x14ac:dyDescent="0.2">
      <c r="A118" s="14" t="s">
        <v>311</v>
      </c>
      <c r="B118" s="15" t="s">
        <v>228</v>
      </c>
      <c r="C118" s="16">
        <v>1</v>
      </c>
      <c r="D118" s="16">
        <v>0</v>
      </c>
      <c r="E118" s="16">
        <v>2</v>
      </c>
      <c r="F118" s="16">
        <v>9</v>
      </c>
      <c r="G118" s="16">
        <v>127</v>
      </c>
      <c r="H118" s="16">
        <v>118</v>
      </c>
      <c r="I118" s="16">
        <v>20</v>
      </c>
      <c r="J118" s="16">
        <v>457</v>
      </c>
      <c r="K118" s="16">
        <v>125</v>
      </c>
      <c r="L118" s="16">
        <v>383</v>
      </c>
      <c r="M118" s="16">
        <v>153</v>
      </c>
      <c r="N118" s="16">
        <v>154</v>
      </c>
      <c r="O118" s="16">
        <v>35</v>
      </c>
      <c r="P118" s="16">
        <v>37</v>
      </c>
      <c r="Q118" s="16">
        <v>44</v>
      </c>
      <c r="R118" s="16">
        <v>72</v>
      </c>
      <c r="S118" s="16">
        <v>547</v>
      </c>
      <c r="T118" s="16">
        <v>17</v>
      </c>
      <c r="U118" s="16">
        <v>142</v>
      </c>
      <c r="V118" s="16">
        <v>2</v>
      </c>
      <c r="W118" s="16">
        <v>322</v>
      </c>
      <c r="X118" s="16">
        <v>195</v>
      </c>
      <c r="Y118" s="16">
        <v>41</v>
      </c>
      <c r="Z118" s="16">
        <v>269</v>
      </c>
      <c r="AA118" s="16">
        <v>243</v>
      </c>
      <c r="AB118" s="16">
        <v>471</v>
      </c>
      <c r="AC118" s="16">
        <v>88</v>
      </c>
      <c r="AD118" s="16">
        <v>82</v>
      </c>
      <c r="AE118" s="16">
        <v>217</v>
      </c>
      <c r="AF118" s="16">
        <v>168</v>
      </c>
      <c r="AG118" s="16">
        <v>111</v>
      </c>
      <c r="AH118" s="16">
        <v>281</v>
      </c>
      <c r="AI118" s="16">
        <v>694</v>
      </c>
      <c r="AJ118" s="16">
        <v>347</v>
      </c>
      <c r="AK118" s="16">
        <v>81</v>
      </c>
      <c r="AL118" s="16">
        <v>64</v>
      </c>
      <c r="AM118" s="16">
        <v>207</v>
      </c>
      <c r="AN118" s="16">
        <v>389</v>
      </c>
      <c r="AO118" s="16">
        <v>632</v>
      </c>
      <c r="AP118" s="16">
        <v>634</v>
      </c>
      <c r="AQ118" s="16">
        <v>825</v>
      </c>
      <c r="AR118" s="16">
        <v>6096</v>
      </c>
      <c r="AS118" s="16">
        <v>1809</v>
      </c>
      <c r="AT118" s="16">
        <v>27</v>
      </c>
      <c r="AU118" s="16">
        <v>206</v>
      </c>
      <c r="AV118" s="16">
        <v>3455</v>
      </c>
      <c r="AW118" s="16">
        <v>123</v>
      </c>
      <c r="AX118" s="16">
        <v>829</v>
      </c>
      <c r="AY118" s="16">
        <v>33</v>
      </c>
      <c r="AZ118" s="16">
        <v>307</v>
      </c>
      <c r="BA118" s="16">
        <v>618</v>
      </c>
      <c r="BB118" s="16">
        <v>730</v>
      </c>
      <c r="BC118" s="16">
        <v>5335</v>
      </c>
      <c r="BD118" s="16">
        <v>244</v>
      </c>
      <c r="BE118" s="16">
        <v>954</v>
      </c>
      <c r="BF118" s="16">
        <v>14</v>
      </c>
      <c r="BG118" s="16">
        <v>256</v>
      </c>
      <c r="BH118" s="16">
        <v>152</v>
      </c>
      <c r="BI118" s="16">
        <v>965</v>
      </c>
      <c r="BJ118" s="16">
        <v>56</v>
      </c>
      <c r="BK118" s="16">
        <v>8177</v>
      </c>
      <c r="BL118" s="16">
        <v>3769</v>
      </c>
      <c r="BM118" s="16">
        <v>1638</v>
      </c>
      <c r="BN118" s="16">
        <v>1563</v>
      </c>
      <c r="BO118" s="16">
        <v>0</v>
      </c>
      <c r="BP118" s="16">
        <v>201</v>
      </c>
      <c r="BQ118" s="16">
        <v>3</v>
      </c>
      <c r="BR118" s="16">
        <v>0</v>
      </c>
      <c r="BS118" s="16">
        <f t="shared" si="7"/>
        <v>46366</v>
      </c>
      <c r="BT118" s="16">
        <v>0</v>
      </c>
      <c r="BU118" s="16">
        <v>0</v>
      </c>
      <c r="BV118" s="16">
        <v>0</v>
      </c>
      <c r="BW118" s="16">
        <v>526</v>
      </c>
      <c r="BX118" s="16">
        <v>0</v>
      </c>
      <c r="BY118" s="16">
        <v>0</v>
      </c>
      <c r="BZ118" s="16">
        <f t="shared" si="5"/>
        <v>526</v>
      </c>
      <c r="CA118" s="16">
        <f t="shared" si="6"/>
        <v>46892</v>
      </c>
    </row>
    <row r="119" spans="1:79" x14ac:dyDescent="0.2">
      <c r="A119" s="14" t="s">
        <v>312</v>
      </c>
      <c r="B119" s="15" t="s">
        <v>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f t="shared" si="7"/>
        <v>0</v>
      </c>
      <c r="BT119" s="16">
        <v>0</v>
      </c>
      <c r="BU119" s="16">
        <v>825758</v>
      </c>
      <c r="BV119" s="16">
        <v>0</v>
      </c>
      <c r="BW119" s="16">
        <v>0</v>
      </c>
      <c r="BX119" s="16">
        <v>0</v>
      </c>
      <c r="BY119" s="16">
        <v>0</v>
      </c>
      <c r="BZ119" s="16">
        <f t="shared" si="5"/>
        <v>825758</v>
      </c>
      <c r="CA119" s="16">
        <f t="shared" si="6"/>
        <v>825758</v>
      </c>
    </row>
    <row r="120" spans="1:79" x14ac:dyDescent="0.2">
      <c r="A120" s="14" t="s">
        <v>314</v>
      </c>
      <c r="B120" s="15" t="s">
        <v>315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f t="shared" si="7"/>
        <v>0</v>
      </c>
      <c r="BT120" s="16">
        <v>0</v>
      </c>
      <c r="BU120" s="16">
        <v>13469</v>
      </c>
      <c r="BV120" s="16">
        <v>0</v>
      </c>
      <c r="BW120" s="16">
        <v>0</v>
      </c>
      <c r="BX120" s="16">
        <v>0</v>
      </c>
      <c r="BY120" s="16">
        <v>0</v>
      </c>
      <c r="BZ120" s="16">
        <f t="shared" si="5"/>
        <v>13469</v>
      </c>
      <c r="CA120" s="16">
        <f t="shared" si="6"/>
        <v>13469</v>
      </c>
    </row>
    <row r="121" spans="1:79" x14ac:dyDescent="0.2">
      <c r="A121" s="14" t="s">
        <v>316</v>
      </c>
      <c r="B121" s="15" t="s">
        <v>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f t="shared" si="7"/>
        <v>0</v>
      </c>
      <c r="BT121" s="16">
        <v>0</v>
      </c>
      <c r="BU121" s="16">
        <v>364591</v>
      </c>
      <c r="BV121" s="16">
        <v>0</v>
      </c>
      <c r="BW121" s="16">
        <v>0</v>
      </c>
      <c r="BX121" s="16">
        <v>0</v>
      </c>
      <c r="BY121" s="16">
        <v>0</v>
      </c>
      <c r="BZ121" s="16">
        <f t="shared" si="5"/>
        <v>364591</v>
      </c>
      <c r="CA121" s="16">
        <f t="shared" si="6"/>
        <v>364591</v>
      </c>
    </row>
    <row r="122" spans="1:79" x14ac:dyDescent="0.2">
      <c r="A122" s="14" t="s">
        <v>317</v>
      </c>
      <c r="B122" s="15" t="s">
        <v>318</v>
      </c>
      <c r="C122" s="16">
        <v>3</v>
      </c>
      <c r="D122" s="16">
        <v>1</v>
      </c>
      <c r="E122" s="16">
        <v>0</v>
      </c>
      <c r="F122" s="16">
        <v>1</v>
      </c>
      <c r="G122" s="16">
        <v>29</v>
      </c>
      <c r="H122" s="16">
        <v>292</v>
      </c>
      <c r="I122" s="16">
        <v>36</v>
      </c>
      <c r="J122" s="16">
        <v>3</v>
      </c>
      <c r="K122" s="16">
        <v>0</v>
      </c>
      <c r="L122" s="16">
        <v>33</v>
      </c>
      <c r="M122" s="16">
        <v>0</v>
      </c>
      <c r="N122" s="16">
        <v>0</v>
      </c>
      <c r="O122" s="16">
        <v>1</v>
      </c>
      <c r="P122" s="16">
        <v>0</v>
      </c>
      <c r="Q122" s="16">
        <v>0</v>
      </c>
      <c r="R122" s="16">
        <v>0</v>
      </c>
      <c r="S122" s="16">
        <v>60</v>
      </c>
      <c r="T122" s="16">
        <v>0</v>
      </c>
      <c r="U122" s="16">
        <v>12</v>
      </c>
      <c r="V122" s="16">
        <v>0</v>
      </c>
      <c r="W122" s="16">
        <v>18</v>
      </c>
      <c r="X122" s="16">
        <v>53</v>
      </c>
      <c r="Y122" s="16">
        <v>0</v>
      </c>
      <c r="Z122" s="16">
        <v>0</v>
      </c>
      <c r="AA122" s="16">
        <v>2</v>
      </c>
      <c r="AB122" s="16">
        <v>0</v>
      </c>
      <c r="AC122" s="16">
        <v>299</v>
      </c>
      <c r="AD122" s="16">
        <v>116</v>
      </c>
      <c r="AE122" s="16">
        <v>95</v>
      </c>
      <c r="AF122" s="16">
        <v>1</v>
      </c>
      <c r="AG122" s="16">
        <v>0</v>
      </c>
      <c r="AH122" s="16">
        <v>30</v>
      </c>
      <c r="AI122" s="16">
        <v>159</v>
      </c>
      <c r="AJ122" s="16">
        <v>3</v>
      </c>
      <c r="AK122" s="16">
        <v>0</v>
      </c>
      <c r="AL122" s="16">
        <v>0</v>
      </c>
      <c r="AM122" s="16">
        <v>12</v>
      </c>
      <c r="AN122" s="16">
        <v>176</v>
      </c>
      <c r="AO122" s="16">
        <v>1</v>
      </c>
      <c r="AP122" s="16">
        <v>2</v>
      </c>
      <c r="AQ122" s="16">
        <v>34</v>
      </c>
      <c r="AR122" s="16">
        <v>1170</v>
      </c>
      <c r="AS122" s="16">
        <v>1626</v>
      </c>
      <c r="AT122" s="16">
        <v>108</v>
      </c>
      <c r="AU122" s="16">
        <v>15</v>
      </c>
      <c r="AV122" s="16">
        <v>382</v>
      </c>
      <c r="AW122" s="16">
        <v>1</v>
      </c>
      <c r="AX122" s="16">
        <v>0</v>
      </c>
      <c r="AY122" s="16">
        <v>0</v>
      </c>
      <c r="AZ122" s="16">
        <v>0</v>
      </c>
      <c r="BA122" s="16">
        <v>65</v>
      </c>
      <c r="BB122" s="16">
        <v>0</v>
      </c>
      <c r="BC122" s="16">
        <v>2576</v>
      </c>
      <c r="BD122" s="16">
        <v>0</v>
      </c>
      <c r="BE122" s="16">
        <v>3609</v>
      </c>
      <c r="BF122" s="16">
        <v>218</v>
      </c>
      <c r="BG122" s="16">
        <v>967</v>
      </c>
      <c r="BH122" s="16">
        <v>93</v>
      </c>
      <c r="BI122" s="16">
        <v>2831</v>
      </c>
      <c r="BJ122" s="16">
        <v>208</v>
      </c>
      <c r="BK122" s="16">
        <v>475</v>
      </c>
      <c r="BL122" s="16">
        <v>296</v>
      </c>
      <c r="BM122" s="16">
        <v>0</v>
      </c>
      <c r="BN122" s="16">
        <v>654</v>
      </c>
      <c r="BO122" s="16">
        <v>0</v>
      </c>
      <c r="BP122" s="16">
        <v>0</v>
      </c>
      <c r="BQ122" s="16">
        <v>628</v>
      </c>
      <c r="BR122" s="16">
        <v>0</v>
      </c>
      <c r="BS122" s="16">
        <f t="shared" si="7"/>
        <v>17394</v>
      </c>
      <c r="BT122" s="16">
        <v>83</v>
      </c>
      <c r="BU122" s="16">
        <v>0</v>
      </c>
      <c r="BV122" s="16">
        <v>0</v>
      </c>
      <c r="BW122" s="16">
        <v>140161</v>
      </c>
      <c r="BX122" s="16">
        <v>0</v>
      </c>
      <c r="BY122" s="16">
        <v>0</v>
      </c>
      <c r="BZ122" s="16">
        <f t="shared" si="5"/>
        <v>140244</v>
      </c>
      <c r="CA122" s="16">
        <f t="shared" si="6"/>
        <v>157638</v>
      </c>
    </row>
    <row r="123" spans="1:79" x14ac:dyDescent="0.2">
      <c r="A123" s="14" t="s">
        <v>319</v>
      </c>
      <c r="B123" s="15" t="s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f t="shared" si="7"/>
        <v>0</v>
      </c>
      <c r="BT123" s="16">
        <v>0</v>
      </c>
      <c r="BU123" s="16">
        <v>212603</v>
      </c>
      <c r="BV123" s="16">
        <v>0</v>
      </c>
      <c r="BW123" s="16">
        <v>0</v>
      </c>
      <c r="BX123" s="16">
        <v>0</v>
      </c>
      <c r="BY123" s="16">
        <v>0</v>
      </c>
      <c r="BZ123" s="16">
        <f t="shared" si="5"/>
        <v>212603</v>
      </c>
      <c r="CA123" s="16">
        <f t="shared" si="6"/>
        <v>212603</v>
      </c>
    </row>
    <row r="124" spans="1:79" x14ac:dyDescent="0.2">
      <c r="A124" s="14" t="s">
        <v>320</v>
      </c>
      <c r="B124" s="15" t="s">
        <v>321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72</v>
      </c>
      <c r="BL124" s="16">
        <v>7</v>
      </c>
      <c r="BM124" s="16">
        <v>0</v>
      </c>
      <c r="BN124" s="16">
        <v>12</v>
      </c>
      <c r="BO124" s="16">
        <v>41030</v>
      </c>
      <c r="BP124" s="16">
        <v>0</v>
      </c>
      <c r="BQ124" s="16">
        <v>0</v>
      </c>
      <c r="BR124" s="16">
        <v>0</v>
      </c>
      <c r="BS124" s="16">
        <f t="shared" si="7"/>
        <v>41121</v>
      </c>
      <c r="BT124" s="16">
        <v>443</v>
      </c>
      <c r="BU124" s="16">
        <v>48471</v>
      </c>
      <c r="BV124" s="16">
        <v>9290</v>
      </c>
      <c r="BW124" s="16">
        <v>237191</v>
      </c>
      <c r="BX124" s="16">
        <v>0</v>
      </c>
      <c r="BY124" s="16">
        <v>0</v>
      </c>
      <c r="BZ124" s="16">
        <f t="shared" si="5"/>
        <v>295395</v>
      </c>
      <c r="CA124" s="16">
        <f t="shared" si="6"/>
        <v>336516</v>
      </c>
    </row>
    <row r="125" spans="1:79" x14ac:dyDescent="0.2">
      <c r="A125" s="14" t="s">
        <v>322</v>
      </c>
      <c r="B125" s="15" t="s">
        <v>229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1</v>
      </c>
      <c r="AS125" s="16">
        <v>0</v>
      </c>
      <c r="AT125" s="16">
        <v>0</v>
      </c>
      <c r="AU125" s="16">
        <v>0</v>
      </c>
      <c r="AV125" s="16">
        <v>0</v>
      </c>
      <c r="AW125" s="16">
        <v>22</v>
      </c>
      <c r="AX125" s="16">
        <v>0</v>
      </c>
      <c r="AY125" s="16">
        <v>0</v>
      </c>
      <c r="AZ125" s="16">
        <v>2734</v>
      </c>
      <c r="BA125" s="16">
        <v>404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112</v>
      </c>
      <c r="BH125" s="16">
        <v>0</v>
      </c>
      <c r="BI125" s="16">
        <v>29</v>
      </c>
      <c r="BJ125" s="16">
        <v>0</v>
      </c>
      <c r="BK125" s="16">
        <v>895</v>
      </c>
      <c r="BL125" s="16">
        <v>100</v>
      </c>
      <c r="BM125" s="16">
        <v>0</v>
      </c>
      <c r="BN125" s="16">
        <v>73</v>
      </c>
      <c r="BO125" s="16">
        <v>0</v>
      </c>
      <c r="BP125" s="16">
        <v>1123</v>
      </c>
      <c r="BQ125" s="16">
        <v>1463</v>
      </c>
      <c r="BR125" s="16">
        <v>0</v>
      </c>
      <c r="BS125" s="16">
        <f t="shared" si="7"/>
        <v>6956</v>
      </c>
      <c r="BT125" s="16">
        <v>3520</v>
      </c>
      <c r="BU125" s="16">
        <v>0</v>
      </c>
      <c r="BV125" s="16">
        <v>10609</v>
      </c>
      <c r="BW125" s="16">
        <v>37498</v>
      </c>
      <c r="BX125" s="16">
        <v>0</v>
      </c>
      <c r="BY125" s="16">
        <v>0</v>
      </c>
      <c r="BZ125" s="16">
        <f t="shared" si="5"/>
        <v>51627</v>
      </c>
      <c r="CA125" s="16">
        <f t="shared" si="6"/>
        <v>58583</v>
      </c>
    </row>
    <row r="126" spans="1:79" x14ac:dyDescent="0.2">
      <c r="A126" s="14" t="s">
        <v>230</v>
      </c>
      <c r="B126" s="15" t="s">
        <v>323</v>
      </c>
      <c r="C126" s="16">
        <v>148</v>
      </c>
      <c r="D126" s="16">
        <v>37</v>
      </c>
      <c r="E126" s="16">
        <v>19</v>
      </c>
      <c r="F126" s="16">
        <v>46</v>
      </c>
      <c r="G126" s="16">
        <v>861</v>
      </c>
      <c r="H126" s="16">
        <v>448</v>
      </c>
      <c r="I126" s="16">
        <v>60</v>
      </c>
      <c r="J126" s="16">
        <v>295</v>
      </c>
      <c r="K126" s="16">
        <v>88</v>
      </c>
      <c r="L126" s="16">
        <v>279</v>
      </c>
      <c r="M126" s="16">
        <v>177</v>
      </c>
      <c r="N126" s="16">
        <v>22</v>
      </c>
      <c r="O126" s="16">
        <v>59</v>
      </c>
      <c r="P126" s="16">
        <v>132</v>
      </c>
      <c r="Q126" s="16">
        <v>61</v>
      </c>
      <c r="R126" s="16">
        <v>95</v>
      </c>
      <c r="S126" s="16">
        <v>176</v>
      </c>
      <c r="T126" s="16">
        <v>39</v>
      </c>
      <c r="U126" s="16">
        <v>164</v>
      </c>
      <c r="V126" s="16">
        <v>57</v>
      </c>
      <c r="W126" s="16">
        <v>144</v>
      </c>
      <c r="X126" s="16">
        <v>64</v>
      </c>
      <c r="Y126" s="16">
        <v>63</v>
      </c>
      <c r="Z126" s="16">
        <v>136</v>
      </c>
      <c r="AA126" s="16">
        <v>219</v>
      </c>
      <c r="AB126" s="16">
        <v>192</v>
      </c>
      <c r="AC126" s="16">
        <v>148</v>
      </c>
      <c r="AD126" s="16">
        <v>71</v>
      </c>
      <c r="AE126" s="16">
        <v>266</v>
      </c>
      <c r="AF126" s="16">
        <v>125</v>
      </c>
      <c r="AG126" s="16">
        <v>118</v>
      </c>
      <c r="AH126" s="16">
        <v>238</v>
      </c>
      <c r="AI126" s="16">
        <v>331</v>
      </c>
      <c r="AJ126" s="16">
        <v>200</v>
      </c>
      <c r="AK126" s="16">
        <v>48</v>
      </c>
      <c r="AL126" s="16">
        <v>137</v>
      </c>
      <c r="AM126" s="16">
        <v>0</v>
      </c>
      <c r="AN126" s="16">
        <v>0</v>
      </c>
      <c r="AO126" s="16">
        <v>0</v>
      </c>
      <c r="AP126" s="16">
        <v>0</v>
      </c>
      <c r="AQ126" s="16">
        <v>22</v>
      </c>
      <c r="AR126" s="16">
        <v>157</v>
      </c>
      <c r="AS126" s="16">
        <v>72</v>
      </c>
      <c r="AT126" s="16">
        <v>3</v>
      </c>
      <c r="AU126" s="16">
        <v>7</v>
      </c>
      <c r="AV126" s="16">
        <v>1176</v>
      </c>
      <c r="AW126" s="16">
        <v>13</v>
      </c>
      <c r="AX126" s="16">
        <v>54</v>
      </c>
      <c r="AY126" s="16">
        <v>3</v>
      </c>
      <c r="AZ126" s="16">
        <v>14</v>
      </c>
      <c r="BA126" s="16">
        <v>64</v>
      </c>
      <c r="BB126" s="16">
        <v>72</v>
      </c>
      <c r="BC126" s="16">
        <v>116</v>
      </c>
      <c r="BD126" s="16">
        <v>19</v>
      </c>
      <c r="BE126" s="16">
        <v>84</v>
      </c>
      <c r="BF126" s="16">
        <v>32</v>
      </c>
      <c r="BG126" s="16">
        <v>25</v>
      </c>
      <c r="BH126" s="16">
        <v>28</v>
      </c>
      <c r="BI126" s="16">
        <v>98</v>
      </c>
      <c r="BJ126" s="16">
        <v>28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11</v>
      </c>
      <c r="BR126" s="16">
        <v>0</v>
      </c>
      <c r="BS126" s="16">
        <f t="shared" si="7"/>
        <v>7861</v>
      </c>
      <c r="BT126" s="16">
        <v>0</v>
      </c>
      <c r="BU126" s="16">
        <v>0</v>
      </c>
      <c r="BV126" s="16">
        <v>50533</v>
      </c>
      <c r="BW126" s="16">
        <v>35422</v>
      </c>
      <c r="BX126" s="16">
        <v>0</v>
      </c>
      <c r="BY126" s="16">
        <v>0</v>
      </c>
      <c r="BZ126" s="16">
        <f t="shared" si="5"/>
        <v>85955</v>
      </c>
      <c r="CA126" s="16">
        <f t="shared" si="6"/>
        <v>93816</v>
      </c>
    </row>
    <row r="127" spans="1:79" x14ac:dyDescent="0.2">
      <c r="A127" s="14" t="s">
        <v>231</v>
      </c>
      <c r="B127" s="15" t="s">
        <v>324</v>
      </c>
      <c r="C127" s="16">
        <v>0</v>
      </c>
      <c r="D127" s="16">
        <v>0</v>
      </c>
      <c r="E127" s="16">
        <v>8</v>
      </c>
      <c r="F127" s="16">
        <v>0</v>
      </c>
      <c r="G127" s="16">
        <v>124</v>
      </c>
      <c r="H127" s="16">
        <v>0</v>
      </c>
      <c r="I127" s="16">
        <v>2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16</v>
      </c>
      <c r="P127" s="16">
        <v>0</v>
      </c>
      <c r="Q127" s="16">
        <v>0</v>
      </c>
      <c r="R127" s="16">
        <v>0</v>
      </c>
      <c r="S127" s="16">
        <v>0</v>
      </c>
      <c r="T127" s="16">
        <v>16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2</v>
      </c>
      <c r="AC127" s="16">
        <v>26</v>
      </c>
      <c r="AD127" s="16">
        <v>3</v>
      </c>
      <c r="AE127" s="16">
        <v>42</v>
      </c>
      <c r="AF127" s="16">
        <v>278</v>
      </c>
      <c r="AG127" s="16">
        <v>81</v>
      </c>
      <c r="AH127" s="16">
        <v>27</v>
      </c>
      <c r="AI127" s="16">
        <v>2</v>
      </c>
      <c r="AJ127" s="16">
        <v>0</v>
      </c>
      <c r="AK127" s="16">
        <v>0</v>
      </c>
      <c r="AL127" s="16">
        <v>4</v>
      </c>
      <c r="AM127" s="16">
        <v>4</v>
      </c>
      <c r="AN127" s="16">
        <v>924</v>
      </c>
      <c r="AO127" s="16">
        <v>0</v>
      </c>
      <c r="AP127" s="16">
        <v>188</v>
      </c>
      <c r="AQ127" s="16">
        <v>84</v>
      </c>
      <c r="AR127" s="16">
        <v>4330</v>
      </c>
      <c r="AS127" s="16">
        <v>576</v>
      </c>
      <c r="AT127" s="16">
        <v>3</v>
      </c>
      <c r="AU127" s="16">
        <v>1</v>
      </c>
      <c r="AV127" s="16">
        <v>219</v>
      </c>
      <c r="AW127" s="16">
        <v>62</v>
      </c>
      <c r="AX127" s="16">
        <v>196</v>
      </c>
      <c r="AY127" s="16">
        <v>42</v>
      </c>
      <c r="AZ127" s="16">
        <v>220</v>
      </c>
      <c r="BA127" s="16">
        <v>4144</v>
      </c>
      <c r="BB127" s="16">
        <v>2107</v>
      </c>
      <c r="BC127" s="16">
        <v>1821</v>
      </c>
      <c r="BD127" s="16">
        <v>155</v>
      </c>
      <c r="BE127" s="16">
        <v>580</v>
      </c>
      <c r="BF127" s="16">
        <v>55</v>
      </c>
      <c r="BG127" s="16">
        <v>148</v>
      </c>
      <c r="BH127" s="16">
        <v>190</v>
      </c>
      <c r="BI127" s="16">
        <v>2008</v>
      </c>
      <c r="BJ127" s="16">
        <v>21</v>
      </c>
      <c r="BK127" s="16">
        <v>968</v>
      </c>
      <c r="BL127" s="16">
        <v>111</v>
      </c>
      <c r="BM127" s="16">
        <v>758</v>
      </c>
      <c r="BN127" s="16">
        <v>398</v>
      </c>
      <c r="BO127" s="16">
        <v>1042</v>
      </c>
      <c r="BP127" s="16">
        <v>25</v>
      </c>
      <c r="BQ127" s="16">
        <v>249</v>
      </c>
      <c r="BR127" s="16">
        <v>0</v>
      </c>
      <c r="BS127" s="16">
        <f t="shared" si="7"/>
        <v>22262</v>
      </c>
      <c r="BT127" s="16">
        <v>0</v>
      </c>
      <c r="BU127" s="16">
        <v>0</v>
      </c>
      <c r="BV127" s="16">
        <v>0</v>
      </c>
      <c r="BW127" s="16">
        <v>12238</v>
      </c>
      <c r="BX127" s="16">
        <v>0</v>
      </c>
      <c r="BY127" s="16">
        <v>0</v>
      </c>
      <c r="BZ127" s="16">
        <f t="shared" si="5"/>
        <v>12238</v>
      </c>
      <c r="CA127" s="16">
        <f t="shared" si="6"/>
        <v>34500</v>
      </c>
    </row>
    <row r="128" spans="1:79" x14ac:dyDescent="0.2">
      <c r="A128" s="14" t="s">
        <v>325</v>
      </c>
      <c r="B128" s="15" t="s">
        <v>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144</v>
      </c>
      <c r="AX128" s="16">
        <v>27</v>
      </c>
      <c r="AY128" s="16">
        <v>0</v>
      </c>
      <c r="AZ128" s="16">
        <v>0</v>
      </c>
      <c r="BA128" s="16">
        <v>0</v>
      </c>
      <c r="BB128" s="16">
        <v>0</v>
      </c>
      <c r="BC128" s="16">
        <v>738</v>
      </c>
      <c r="BD128" s="16">
        <v>2</v>
      </c>
      <c r="BE128" s="16">
        <v>0</v>
      </c>
      <c r="BF128" s="16">
        <v>0</v>
      </c>
      <c r="BG128" s="16">
        <v>577</v>
      </c>
      <c r="BH128" s="16">
        <v>0</v>
      </c>
      <c r="BI128" s="16">
        <v>20</v>
      </c>
      <c r="BJ128" s="16">
        <v>0</v>
      </c>
      <c r="BK128" s="16">
        <v>3</v>
      </c>
      <c r="BL128" s="16">
        <v>42</v>
      </c>
      <c r="BM128" s="16">
        <v>0</v>
      </c>
      <c r="BN128" s="16">
        <v>1341</v>
      </c>
      <c r="BO128" s="16">
        <v>2153</v>
      </c>
      <c r="BP128" s="16">
        <v>0</v>
      </c>
      <c r="BQ128" s="16">
        <v>491</v>
      </c>
      <c r="BR128" s="16">
        <v>0</v>
      </c>
      <c r="BS128" s="16">
        <f t="shared" si="7"/>
        <v>5538</v>
      </c>
      <c r="BT128" s="16">
        <v>0</v>
      </c>
      <c r="BU128" s="16">
        <v>0</v>
      </c>
      <c r="BV128" s="16">
        <v>0</v>
      </c>
      <c r="BW128" s="16">
        <v>57604</v>
      </c>
      <c r="BX128" s="16">
        <v>0</v>
      </c>
      <c r="BY128" s="16">
        <v>0</v>
      </c>
      <c r="BZ128" s="16">
        <f t="shared" si="5"/>
        <v>57604</v>
      </c>
      <c r="CA128" s="16">
        <f t="shared" si="6"/>
        <v>63142</v>
      </c>
    </row>
    <row r="129" spans="1:79" x14ac:dyDescent="0.2">
      <c r="A129" s="14" t="s">
        <v>326</v>
      </c>
      <c r="B129" s="15" t="s">
        <v>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f t="shared" si="7"/>
        <v>0</v>
      </c>
      <c r="BT129" s="16">
        <v>0</v>
      </c>
      <c r="BU129" s="16">
        <v>0</v>
      </c>
      <c r="BV129" s="16">
        <v>0</v>
      </c>
      <c r="BW129" s="16">
        <v>75158</v>
      </c>
      <c r="BX129" s="16">
        <v>0</v>
      </c>
      <c r="BY129" s="16">
        <v>0</v>
      </c>
      <c r="BZ129" s="16">
        <f t="shared" si="5"/>
        <v>75158</v>
      </c>
      <c r="CA129" s="16">
        <f t="shared" si="6"/>
        <v>75158</v>
      </c>
    </row>
    <row r="130" spans="1:79" x14ac:dyDescent="0.2">
      <c r="A130" s="3"/>
      <c r="B130" s="2"/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f t="shared" ref="BS130" si="8">SUM(C130:BR130)</f>
        <v>0</v>
      </c>
    </row>
    <row r="131" spans="1:79" s="5" customFormat="1" x14ac:dyDescent="0.2">
      <c r="B131" s="4" t="s">
        <v>2</v>
      </c>
      <c r="C131" s="12">
        <f>SUM(C2:C129)</f>
        <v>209271</v>
      </c>
      <c r="D131" s="12">
        <f t="shared" ref="D131:BO131" si="9">SUM(D2:D129)</f>
        <v>85916</v>
      </c>
      <c r="E131" s="12">
        <f t="shared" si="9"/>
        <v>10615</v>
      </c>
      <c r="F131" s="12">
        <f t="shared" si="9"/>
        <v>12106</v>
      </c>
      <c r="G131" s="12">
        <f t="shared" si="9"/>
        <v>138337</v>
      </c>
      <c r="H131" s="12">
        <f t="shared" si="9"/>
        <v>57218</v>
      </c>
      <c r="I131" s="12">
        <f t="shared" si="9"/>
        <v>11968</v>
      </c>
      <c r="J131" s="12">
        <f t="shared" si="9"/>
        <v>275103</v>
      </c>
      <c r="K131" s="12">
        <f t="shared" si="9"/>
        <v>46034</v>
      </c>
      <c r="L131" s="12">
        <f t="shared" si="9"/>
        <v>270792</v>
      </c>
      <c r="M131" s="12">
        <f t="shared" si="9"/>
        <v>67170</v>
      </c>
      <c r="N131" s="12">
        <f t="shared" si="9"/>
        <v>12785</v>
      </c>
      <c r="O131" s="12">
        <f t="shared" si="9"/>
        <v>39927</v>
      </c>
      <c r="P131" s="12">
        <f t="shared" si="9"/>
        <v>42194</v>
      </c>
      <c r="Q131" s="12">
        <f t="shared" si="9"/>
        <v>26956</v>
      </c>
      <c r="R131" s="12">
        <f t="shared" si="9"/>
        <v>21832</v>
      </c>
      <c r="S131" s="12">
        <f t="shared" si="9"/>
        <v>80544</v>
      </c>
      <c r="T131" s="12">
        <f t="shared" si="9"/>
        <v>11349</v>
      </c>
      <c r="U131" s="12">
        <f t="shared" si="9"/>
        <v>414337</v>
      </c>
      <c r="V131" s="12">
        <f t="shared" si="9"/>
        <v>45407</v>
      </c>
      <c r="W131" s="12">
        <f t="shared" si="9"/>
        <v>157060</v>
      </c>
      <c r="X131" s="12">
        <f t="shared" si="9"/>
        <v>79588</v>
      </c>
      <c r="Y131" s="12">
        <f t="shared" si="9"/>
        <v>39970</v>
      </c>
      <c r="Z131" s="12">
        <f t="shared" si="9"/>
        <v>42398</v>
      </c>
      <c r="AA131" s="12">
        <f t="shared" si="9"/>
        <v>95057</v>
      </c>
      <c r="AB131" s="12">
        <f t="shared" si="9"/>
        <v>63781</v>
      </c>
      <c r="AC131" s="12">
        <f t="shared" si="9"/>
        <v>121147</v>
      </c>
      <c r="AD131" s="12">
        <f t="shared" si="9"/>
        <v>62672</v>
      </c>
      <c r="AE131" s="12">
        <f t="shared" si="9"/>
        <v>73790</v>
      </c>
      <c r="AF131" s="12">
        <f t="shared" si="9"/>
        <v>92710</v>
      </c>
      <c r="AG131" s="12">
        <f t="shared" si="9"/>
        <v>65978</v>
      </c>
      <c r="AH131" s="12">
        <f t="shared" si="9"/>
        <v>96840</v>
      </c>
      <c r="AI131" s="12">
        <f t="shared" si="9"/>
        <v>180420</v>
      </c>
      <c r="AJ131" s="12">
        <f t="shared" si="9"/>
        <v>80216</v>
      </c>
      <c r="AK131" s="12">
        <f t="shared" si="9"/>
        <v>24885</v>
      </c>
      <c r="AL131" s="12">
        <f t="shared" si="9"/>
        <v>45863</v>
      </c>
      <c r="AM131" s="12">
        <f t="shared" si="9"/>
        <v>51362</v>
      </c>
      <c r="AN131" s="12">
        <f t="shared" si="9"/>
        <v>209405</v>
      </c>
      <c r="AO131" s="12">
        <f t="shared" si="9"/>
        <v>33853</v>
      </c>
      <c r="AP131" s="12">
        <f t="shared" si="9"/>
        <v>324247</v>
      </c>
      <c r="AQ131" s="12">
        <f t="shared" si="9"/>
        <v>83390</v>
      </c>
      <c r="AR131" s="12">
        <f t="shared" si="9"/>
        <v>459084</v>
      </c>
      <c r="AS131" s="12">
        <f t="shared" si="9"/>
        <v>251528</v>
      </c>
      <c r="AT131" s="12">
        <f t="shared" si="9"/>
        <v>13628</v>
      </c>
      <c r="AU131" s="12">
        <f t="shared" si="9"/>
        <v>36577</v>
      </c>
      <c r="AV131" s="12">
        <f t="shared" si="9"/>
        <v>62709</v>
      </c>
      <c r="AW131" s="12">
        <f t="shared" si="9"/>
        <v>14763</v>
      </c>
      <c r="AX131" s="12">
        <f t="shared" si="9"/>
        <v>159193</v>
      </c>
      <c r="AY131" s="12">
        <f t="shared" si="9"/>
        <v>9505</v>
      </c>
      <c r="AZ131" s="12">
        <f t="shared" si="9"/>
        <v>27060</v>
      </c>
      <c r="BA131" s="12">
        <f t="shared" si="9"/>
        <v>98470</v>
      </c>
      <c r="BB131" s="12">
        <f t="shared" si="9"/>
        <v>69240</v>
      </c>
      <c r="BC131" s="12">
        <f t="shared" si="9"/>
        <v>236447</v>
      </c>
      <c r="BD131" s="12">
        <f t="shared" si="9"/>
        <v>56326</v>
      </c>
      <c r="BE131" s="12">
        <f t="shared" si="9"/>
        <v>78194</v>
      </c>
      <c r="BF131" s="12">
        <f t="shared" si="9"/>
        <v>26503</v>
      </c>
      <c r="BG131" s="12">
        <f t="shared" si="9"/>
        <v>71287</v>
      </c>
      <c r="BH131" s="12">
        <f t="shared" si="9"/>
        <v>20656</v>
      </c>
      <c r="BI131" s="12">
        <f t="shared" si="9"/>
        <v>93647</v>
      </c>
      <c r="BJ131" s="12">
        <f t="shared" si="9"/>
        <v>8840</v>
      </c>
      <c r="BK131" s="12">
        <f t="shared" si="9"/>
        <v>251241</v>
      </c>
      <c r="BL131" s="12">
        <f t="shared" si="9"/>
        <v>59861</v>
      </c>
      <c r="BM131" s="12">
        <f t="shared" si="9"/>
        <v>44077</v>
      </c>
      <c r="BN131" s="12">
        <f t="shared" si="9"/>
        <v>77246</v>
      </c>
      <c r="BO131" s="12">
        <f t="shared" si="9"/>
        <v>142833</v>
      </c>
      <c r="BP131" s="12">
        <f t="shared" ref="BP131:CA131" si="10">SUM(BP2:BP129)</f>
        <v>20460</v>
      </c>
      <c r="BQ131" s="12">
        <f t="shared" si="10"/>
        <v>91239</v>
      </c>
      <c r="BR131" s="12">
        <f t="shared" si="10"/>
        <v>0</v>
      </c>
      <c r="BS131" s="12">
        <f t="shared" si="10"/>
        <v>6385107</v>
      </c>
      <c r="BT131" s="12">
        <f t="shared" si="10"/>
        <v>1043561</v>
      </c>
      <c r="BU131" s="12">
        <f t="shared" si="10"/>
        <v>1476613</v>
      </c>
      <c r="BV131" s="12">
        <f t="shared" si="10"/>
        <v>108051</v>
      </c>
      <c r="BW131" s="12">
        <f t="shared" si="10"/>
        <v>4705528</v>
      </c>
      <c r="BX131" s="12">
        <f t="shared" si="10"/>
        <v>1143185</v>
      </c>
      <c r="BY131" s="12">
        <f t="shared" si="10"/>
        <v>3371</v>
      </c>
      <c r="BZ131" s="12">
        <f t="shared" si="10"/>
        <v>8480309</v>
      </c>
      <c r="CA131" s="12">
        <f t="shared" si="10"/>
        <v>14865416</v>
      </c>
    </row>
    <row r="132" spans="1:79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</sheetData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ignoredErrors>
    <ignoredError sqref="C131:CA131" formulaRange="1"/>
    <ignoredError sqref="A2:A1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C00000"/>
  </sheetPr>
  <dimension ref="B1:BS18"/>
  <sheetViews>
    <sheetView showGridLines="0"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11.42578125" defaultRowHeight="12.75" x14ac:dyDescent="0.2"/>
  <cols>
    <col min="1" max="1" width="11.42578125" style="1"/>
    <col min="2" max="2" width="41.140625" style="1" bestFit="1" customWidth="1"/>
    <col min="3" max="71" width="12.7109375" style="1" customWidth="1"/>
    <col min="72" max="16384" width="11.42578125" style="1"/>
  </cols>
  <sheetData>
    <row r="1" spans="2:71" ht="49.5" x14ac:dyDescent="0.2">
      <c r="B1" s="11" t="s">
        <v>363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</row>
    <row r="2" spans="2:71" s="2" customFormat="1" ht="12.75" customHeight="1" x14ac:dyDescent="0.15">
      <c r="B2" s="3" t="s">
        <v>362</v>
      </c>
      <c r="C2" s="20">
        <f>C14-Usos!C131</f>
        <v>206037</v>
      </c>
      <c r="D2" s="20">
        <f>D14-Usos!D131</f>
        <v>77092</v>
      </c>
      <c r="E2" s="20">
        <f>E14-Usos!E131</f>
        <v>27585</v>
      </c>
      <c r="F2" s="20">
        <f>F14-Usos!F131</f>
        <v>8254</v>
      </c>
      <c r="G2" s="20">
        <f>G14-Usos!G131</f>
        <v>116284</v>
      </c>
      <c r="H2" s="20">
        <f>H14-Usos!H131</f>
        <v>50872</v>
      </c>
      <c r="I2" s="20">
        <f>I14-Usos!I131</f>
        <v>7407</v>
      </c>
      <c r="J2" s="20">
        <f>J14-Usos!J131</f>
        <v>47330</v>
      </c>
      <c r="K2" s="20">
        <f>K14-Usos!K131</f>
        <v>6543</v>
      </c>
      <c r="L2" s="20">
        <f>L14-Usos!L131</f>
        <v>60424</v>
      </c>
      <c r="M2" s="20">
        <f>M14-Usos!M131</f>
        <v>22879</v>
      </c>
      <c r="N2" s="20">
        <f>N14-Usos!N131</f>
        <v>3789</v>
      </c>
      <c r="O2" s="20">
        <f>O14-Usos!O131</f>
        <v>16802</v>
      </c>
      <c r="P2" s="20">
        <f>P14-Usos!P131</f>
        <v>27651</v>
      </c>
      <c r="Q2" s="20">
        <f>Q14-Usos!Q131</f>
        <v>15449</v>
      </c>
      <c r="R2" s="20">
        <f>R14-Usos!R131</f>
        <v>12175</v>
      </c>
      <c r="S2" s="20">
        <f>S14-Usos!S131</f>
        <v>31326</v>
      </c>
      <c r="T2" s="20">
        <f>T14-Usos!T131</f>
        <v>8734</v>
      </c>
      <c r="U2" s="20">
        <f>U14-Usos!U131</f>
        <v>55361</v>
      </c>
      <c r="V2" s="20">
        <f>V14-Usos!V131</f>
        <v>14389</v>
      </c>
      <c r="W2" s="20">
        <f>W14-Usos!W131</f>
        <v>28315</v>
      </c>
      <c r="X2" s="20">
        <f>X14-Usos!X131</f>
        <v>18204</v>
      </c>
      <c r="Y2" s="20">
        <f>Y14-Usos!Y131</f>
        <v>12604</v>
      </c>
      <c r="Z2" s="20">
        <f>Z14-Usos!Z131</f>
        <v>36008</v>
      </c>
      <c r="AA2" s="20">
        <f>AA14-Usos!AA131</f>
        <v>30530</v>
      </c>
      <c r="AB2" s="20">
        <f>AB14-Usos!AB131</f>
        <v>24803</v>
      </c>
      <c r="AC2" s="20">
        <f>AC14-Usos!AC131</f>
        <v>23474</v>
      </c>
      <c r="AD2" s="20">
        <f>AD14-Usos!AD131</f>
        <v>15542</v>
      </c>
      <c r="AE2" s="20">
        <f>AE14-Usos!AE131</f>
        <v>38877</v>
      </c>
      <c r="AF2" s="20">
        <f>AF14-Usos!AF131</f>
        <v>16518</v>
      </c>
      <c r="AG2" s="20">
        <f>AG14-Usos!AG131</f>
        <v>21875</v>
      </c>
      <c r="AH2" s="20">
        <f>AH14-Usos!AH131</f>
        <v>41826</v>
      </c>
      <c r="AI2" s="20">
        <f>AI14-Usos!AI131</f>
        <v>23599</v>
      </c>
      <c r="AJ2" s="20">
        <f>AJ14-Usos!AJ131</f>
        <v>31974</v>
      </c>
      <c r="AK2" s="20">
        <f>AK14-Usos!AK131</f>
        <v>9221</v>
      </c>
      <c r="AL2" s="20">
        <f>AL14-Usos!AL131</f>
        <v>36635</v>
      </c>
      <c r="AM2" s="20">
        <f>AM14-Usos!AM131</f>
        <v>30625</v>
      </c>
      <c r="AN2" s="20">
        <f>AN14-Usos!AN131</f>
        <v>135925</v>
      </c>
      <c r="AO2" s="20">
        <f>AO14-Usos!AO131</f>
        <v>54937</v>
      </c>
      <c r="AP2" s="20">
        <f>AP14-Usos!AP131</f>
        <v>248643</v>
      </c>
      <c r="AQ2" s="20">
        <f>AQ14-Usos!AQ131</f>
        <v>105767</v>
      </c>
      <c r="AR2" s="20">
        <f>AR14-Usos!AR131</f>
        <v>716823</v>
      </c>
      <c r="AS2" s="20">
        <f>AS14-Usos!AS131</f>
        <v>176416</v>
      </c>
      <c r="AT2" s="20">
        <f>AT14-Usos!AT131</f>
        <v>10483</v>
      </c>
      <c r="AU2" s="20">
        <f>AU14-Usos!AU131</f>
        <v>12158</v>
      </c>
      <c r="AV2" s="20">
        <f>AV14-Usos!AV131</f>
        <v>85414</v>
      </c>
      <c r="AW2" s="20">
        <f>AW14-Usos!AW131</f>
        <v>16859</v>
      </c>
      <c r="AX2" s="20">
        <f>AX14-Usos!AX131</f>
        <v>141330</v>
      </c>
      <c r="AY2" s="20">
        <f>AY14-Usos!AY131</f>
        <v>8556</v>
      </c>
      <c r="AZ2" s="20">
        <f>AZ14-Usos!AZ131</f>
        <v>17065</v>
      </c>
      <c r="BA2" s="20">
        <f>BA14-Usos!BA131</f>
        <v>70270</v>
      </c>
      <c r="BB2" s="20">
        <f>BB14-Usos!BB131</f>
        <v>122985</v>
      </c>
      <c r="BC2" s="20">
        <f>BC14-Usos!BC131</f>
        <v>460292</v>
      </c>
      <c r="BD2" s="20">
        <f>BD14-Usos!BD131</f>
        <v>619584</v>
      </c>
      <c r="BE2" s="20">
        <f>BE14-Usos!BE131</f>
        <v>168636</v>
      </c>
      <c r="BF2" s="20">
        <f>BF14-Usos!BF131</f>
        <v>40415</v>
      </c>
      <c r="BG2" s="20">
        <f>BG14-Usos!BG131</f>
        <v>41722</v>
      </c>
      <c r="BH2" s="20">
        <f>BH14-Usos!BH131</f>
        <v>32541</v>
      </c>
      <c r="BI2" s="20">
        <f>BI14-Usos!BI131</f>
        <v>189021</v>
      </c>
      <c r="BJ2" s="20">
        <f>BJ14-Usos!BJ131</f>
        <v>36357</v>
      </c>
      <c r="BK2" s="20">
        <f>BK14-Usos!BK131</f>
        <v>646123</v>
      </c>
      <c r="BL2" s="20">
        <f>BL14-Usos!BL131</f>
        <v>320162</v>
      </c>
      <c r="BM2" s="20">
        <f>BM14-Usos!BM131</f>
        <v>104976</v>
      </c>
      <c r="BN2" s="20">
        <f>BN14-Usos!BN131</f>
        <v>139806</v>
      </c>
      <c r="BO2" s="20">
        <f>BO14-Usos!BO131</f>
        <v>181271</v>
      </c>
      <c r="BP2" s="20">
        <f>BP14-Usos!BP131</f>
        <v>26116</v>
      </c>
      <c r="BQ2" s="20">
        <f>BQ14-Usos!BQ131</f>
        <v>93860</v>
      </c>
      <c r="BR2" s="20">
        <f>BR14-Usos!BR131</f>
        <v>75158</v>
      </c>
      <c r="BS2" s="20">
        <f t="shared" ref="BS2:BS15" si="0">SUM(C2:BR2)</f>
        <v>6356684</v>
      </c>
    </row>
    <row r="3" spans="2:71" s="2" customFormat="1" ht="12.75" customHeight="1" x14ac:dyDescent="0.15">
      <c r="B3" s="3" t="s">
        <v>361</v>
      </c>
      <c r="C3" s="20">
        <v>33120</v>
      </c>
      <c r="D3" s="20">
        <v>22497</v>
      </c>
      <c r="E3" s="20">
        <v>2697</v>
      </c>
      <c r="F3" s="20">
        <v>4056</v>
      </c>
      <c r="G3" s="20">
        <v>18439</v>
      </c>
      <c r="H3" s="20">
        <v>3614</v>
      </c>
      <c r="I3" s="20">
        <v>2514</v>
      </c>
      <c r="J3" s="20">
        <v>31830</v>
      </c>
      <c r="K3" s="20">
        <v>6817</v>
      </c>
      <c r="L3" s="20">
        <v>35780</v>
      </c>
      <c r="M3" s="20">
        <v>10543</v>
      </c>
      <c r="N3" s="20">
        <v>1783</v>
      </c>
      <c r="O3" s="20">
        <v>11387</v>
      </c>
      <c r="P3" s="20">
        <v>19283</v>
      </c>
      <c r="Q3" s="20">
        <v>11164</v>
      </c>
      <c r="R3" s="20">
        <v>6754</v>
      </c>
      <c r="S3" s="20">
        <v>14971</v>
      </c>
      <c r="T3" s="20">
        <v>6080</v>
      </c>
      <c r="U3" s="20">
        <v>9255</v>
      </c>
      <c r="V3" s="20">
        <v>8966</v>
      </c>
      <c r="W3" s="20">
        <v>13159</v>
      </c>
      <c r="X3" s="20">
        <v>9864</v>
      </c>
      <c r="Y3" s="20">
        <v>6483</v>
      </c>
      <c r="Z3" s="20">
        <v>14434</v>
      </c>
      <c r="AA3" s="20">
        <v>22965</v>
      </c>
      <c r="AB3" s="20">
        <v>19560</v>
      </c>
      <c r="AC3" s="20">
        <v>13427</v>
      </c>
      <c r="AD3" s="20">
        <v>6695</v>
      </c>
      <c r="AE3" s="20">
        <v>23473</v>
      </c>
      <c r="AF3" s="20">
        <v>10332</v>
      </c>
      <c r="AG3" s="20">
        <v>14796</v>
      </c>
      <c r="AH3" s="20">
        <v>28525</v>
      </c>
      <c r="AI3" s="20">
        <v>21503</v>
      </c>
      <c r="AJ3" s="20">
        <v>21876</v>
      </c>
      <c r="AK3" s="20">
        <v>7960</v>
      </c>
      <c r="AL3" s="20">
        <v>17542</v>
      </c>
      <c r="AM3" s="20">
        <v>13993</v>
      </c>
      <c r="AN3" s="20">
        <v>22164</v>
      </c>
      <c r="AO3" s="20">
        <v>22551</v>
      </c>
      <c r="AP3" s="20">
        <v>110356</v>
      </c>
      <c r="AQ3" s="20">
        <v>51856</v>
      </c>
      <c r="AR3" s="20">
        <v>368981</v>
      </c>
      <c r="AS3" s="20">
        <v>94524</v>
      </c>
      <c r="AT3" s="20">
        <v>5219</v>
      </c>
      <c r="AU3" s="20">
        <v>7974</v>
      </c>
      <c r="AV3" s="20">
        <v>46039</v>
      </c>
      <c r="AW3" s="20">
        <v>11825</v>
      </c>
      <c r="AX3" s="20">
        <v>62717</v>
      </c>
      <c r="AY3" s="20">
        <v>6623</v>
      </c>
      <c r="AZ3" s="20">
        <v>12386</v>
      </c>
      <c r="BA3" s="20">
        <v>20848</v>
      </c>
      <c r="BB3" s="20">
        <v>62839</v>
      </c>
      <c r="BC3" s="20">
        <v>179777</v>
      </c>
      <c r="BD3" s="20">
        <v>8781</v>
      </c>
      <c r="BE3" s="20">
        <v>66524</v>
      </c>
      <c r="BF3" s="20">
        <v>22232</v>
      </c>
      <c r="BG3" s="20">
        <v>17459</v>
      </c>
      <c r="BH3" s="20">
        <v>12605</v>
      </c>
      <c r="BI3" s="20">
        <v>127394</v>
      </c>
      <c r="BJ3" s="20">
        <v>32043</v>
      </c>
      <c r="BK3" s="20">
        <v>551477</v>
      </c>
      <c r="BL3" s="20">
        <v>306169</v>
      </c>
      <c r="BM3" s="20">
        <v>92490</v>
      </c>
      <c r="BN3" s="20">
        <v>132594</v>
      </c>
      <c r="BO3" s="20">
        <v>96664</v>
      </c>
      <c r="BP3" s="20">
        <v>14649</v>
      </c>
      <c r="BQ3" s="20">
        <v>46625</v>
      </c>
      <c r="BR3" s="20">
        <v>75158</v>
      </c>
      <c r="BS3" s="20">
        <f t="shared" si="0"/>
        <v>3217680</v>
      </c>
    </row>
    <row r="4" spans="2:71" s="2" customFormat="1" ht="12.75" customHeight="1" x14ac:dyDescent="0.15">
      <c r="B4" s="3" t="s">
        <v>360</v>
      </c>
      <c r="C4" s="20">
        <v>28069</v>
      </c>
      <c r="D4" s="20">
        <v>19738</v>
      </c>
      <c r="E4" s="20">
        <v>2357</v>
      </c>
      <c r="F4" s="20">
        <v>3260</v>
      </c>
      <c r="G4" s="20">
        <v>13421</v>
      </c>
      <c r="H4" s="20">
        <v>2817</v>
      </c>
      <c r="I4" s="20">
        <v>1981</v>
      </c>
      <c r="J4" s="20">
        <v>24632</v>
      </c>
      <c r="K4" s="20">
        <v>4787</v>
      </c>
      <c r="L4" s="20">
        <v>28189</v>
      </c>
      <c r="M4" s="20">
        <v>8145</v>
      </c>
      <c r="N4" s="20">
        <v>1360</v>
      </c>
      <c r="O4" s="20">
        <v>9319</v>
      </c>
      <c r="P4" s="20">
        <v>15436</v>
      </c>
      <c r="Q4" s="20">
        <v>9240</v>
      </c>
      <c r="R4" s="20">
        <v>5488</v>
      </c>
      <c r="S4" s="20">
        <v>11685</v>
      </c>
      <c r="T4" s="20">
        <v>4929</v>
      </c>
      <c r="U4" s="20">
        <v>6516</v>
      </c>
      <c r="V4" s="20">
        <v>6850</v>
      </c>
      <c r="W4" s="20">
        <v>9949</v>
      </c>
      <c r="X4" s="20">
        <v>7639</v>
      </c>
      <c r="Y4" s="20">
        <v>5096</v>
      </c>
      <c r="Z4" s="20">
        <v>10986</v>
      </c>
      <c r="AA4" s="20">
        <v>17852</v>
      </c>
      <c r="AB4" s="20">
        <v>15969</v>
      </c>
      <c r="AC4" s="20">
        <v>10398</v>
      </c>
      <c r="AD4" s="20">
        <v>5361</v>
      </c>
      <c r="AE4" s="20">
        <v>18507</v>
      </c>
      <c r="AF4" s="20">
        <v>8210</v>
      </c>
      <c r="AG4" s="20">
        <v>11586</v>
      </c>
      <c r="AH4" s="20">
        <v>22592</v>
      </c>
      <c r="AI4" s="20">
        <v>16588</v>
      </c>
      <c r="AJ4" s="20">
        <v>18259</v>
      </c>
      <c r="AK4" s="20">
        <v>6432</v>
      </c>
      <c r="AL4" s="20">
        <v>14320</v>
      </c>
      <c r="AM4" s="20">
        <v>11260</v>
      </c>
      <c r="AN4" s="20">
        <v>15927</v>
      </c>
      <c r="AO4" s="20">
        <v>17009</v>
      </c>
      <c r="AP4" s="20">
        <v>90637</v>
      </c>
      <c r="AQ4" s="20">
        <v>41877</v>
      </c>
      <c r="AR4" s="20">
        <v>291975</v>
      </c>
      <c r="AS4" s="20">
        <v>76772</v>
      </c>
      <c r="AT4" s="20">
        <v>4282</v>
      </c>
      <c r="AU4" s="20">
        <v>6498</v>
      </c>
      <c r="AV4" s="20">
        <v>35405</v>
      </c>
      <c r="AW4" s="20">
        <v>9924</v>
      </c>
      <c r="AX4" s="20">
        <v>52844</v>
      </c>
      <c r="AY4" s="20">
        <v>5514</v>
      </c>
      <c r="AZ4" s="20">
        <v>10492</v>
      </c>
      <c r="BA4" s="20">
        <v>15606</v>
      </c>
      <c r="BB4" s="20">
        <v>49534</v>
      </c>
      <c r="BC4" s="20">
        <v>138193</v>
      </c>
      <c r="BD4" s="20">
        <v>6833</v>
      </c>
      <c r="BE4" s="20">
        <v>54348</v>
      </c>
      <c r="BF4" s="20">
        <v>17903</v>
      </c>
      <c r="BG4" s="20">
        <v>13996</v>
      </c>
      <c r="BH4" s="20">
        <v>9934</v>
      </c>
      <c r="BI4" s="20">
        <v>101481</v>
      </c>
      <c r="BJ4" s="20">
        <v>25141</v>
      </c>
      <c r="BK4" s="20">
        <v>388542</v>
      </c>
      <c r="BL4" s="20">
        <v>246988</v>
      </c>
      <c r="BM4" s="20">
        <v>76574</v>
      </c>
      <c r="BN4" s="20">
        <v>107256</v>
      </c>
      <c r="BO4" s="20">
        <v>83397</v>
      </c>
      <c r="BP4" s="20">
        <v>12581</v>
      </c>
      <c r="BQ4" s="20">
        <v>39840</v>
      </c>
      <c r="BR4" s="20">
        <v>73167</v>
      </c>
      <c r="BS4" s="20">
        <f t="shared" si="0"/>
        <v>2539693</v>
      </c>
    </row>
    <row r="5" spans="2:71" s="2" customFormat="1" ht="12.75" customHeight="1" x14ac:dyDescent="0.15">
      <c r="B5" s="3" t="s">
        <v>359</v>
      </c>
      <c r="C5" s="20">
        <v>5051</v>
      </c>
      <c r="D5" s="20">
        <v>2759</v>
      </c>
      <c r="E5" s="20">
        <v>340</v>
      </c>
      <c r="F5" s="20">
        <v>796</v>
      </c>
      <c r="G5" s="20">
        <v>5018</v>
      </c>
      <c r="H5" s="20">
        <v>797</v>
      </c>
      <c r="I5" s="20">
        <v>533</v>
      </c>
      <c r="J5" s="20">
        <v>7198</v>
      </c>
      <c r="K5" s="20">
        <v>2030</v>
      </c>
      <c r="L5" s="20">
        <v>7591</v>
      </c>
      <c r="M5" s="20">
        <v>2398</v>
      </c>
      <c r="N5" s="20">
        <v>423</v>
      </c>
      <c r="O5" s="20">
        <v>2068</v>
      </c>
      <c r="P5" s="20">
        <v>3847</v>
      </c>
      <c r="Q5" s="20">
        <v>1924</v>
      </c>
      <c r="R5" s="20">
        <v>1266</v>
      </c>
      <c r="S5" s="20">
        <v>3286</v>
      </c>
      <c r="T5" s="20">
        <v>1151</v>
      </c>
      <c r="U5" s="20">
        <v>2739</v>
      </c>
      <c r="V5" s="20">
        <v>2116</v>
      </c>
      <c r="W5" s="20">
        <v>3210</v>
      </c>
      <c r="X5" s="20">
        <v>2225</v>
      </c>
      <c r="Y5" s="20">
        <v>1387</v>
      </c>
      <c r="Z5" s="20">
        <v>3448</v>
      </c>
      <c r="AA5" s="20">
        <v>5113</v>
      </c>
      <c r="AB5" s="20">
        <v>3591</v>
      </c>
      <c r="AC5" s="20">
        <v>3029</v>
      </c>
      <c r="AD5" s="20">
        <v>1334</v>
      </c>
      <c r="AE5" s="20">
        <v>4966</v>
      </c>
      <c r="AF5" s="20">
        <v>2122</v>
      </c>
      <c r="AG5" s="20">
        <v>3210</v>
      </c>
      <c r="AH5" s="20">
        <v>5933</v>
      </c>
      <c r="AI5" s="20">
        <v>4915</v>
      </c>
      <c r="AJ5" s="20">
        <v>3617</v>
      </c>
      <c r="AK5" s="20">
        <v>1528</v>
      </c>
      <c r="AL5" s="20">
        <v>3222</v>
      </c>
      <c r="AM5" s="20">
        <v>2733</v>
      </c>
      <c r="AN5" s="20">
        <v>6237</v>
      </c>
      <c r="AO5" s="20">
        <v>5542</v>
      </c>
      <c r="AP5" s="20">
        <v>19719</v>
      </c>
      <c r="AQ5" s="20">
        <v>9979</v>
      </c>
      <c r="AR5" s="20">
        <v>77006</v>
      </c>
      <c r="AS5" s="20">
        <v>17752</v>
      </c>
      <c r="AT5" s="20">
        <v>937</v>
      </c>
      <c r="AU5" s="20">
        <v>1476</v>
      </c>
      <c r="AV5" s="20">
        <v>10634</v>
      </c>
      <c r="AW5" s="20">
        <v>1901</v>
      </c>
      <c r="AX5" s="20">
        <v>9873</v>
      </c>
      <c r="AY5" s="20">
        <v>1109</v>
      </c>
      <c r="AZ5" s="20">
        <v>1894</v>
      </c>
      <c r="BA5" s="20">
        <v>5242</v>
      </c>
      <c r="BB5" s="20">
        <v>13305</v>
      </c>
      <c r="BC5" s="20">
        <v>41584</v>
      </c>
      <c r="BD5" s="20">
        <v>1948</v>
      </c>
      <c r="BE5" s="20">
        <v>12176</v>
      </c>
      <c r="BF5" s="20">
        <v>4329</v>
      </c>
      <c r="BG5" s="20">
        <v>3463</v>
      </c>
      <c r="BH5" s="20">
        <v>2671</v>
      </c>
      <c r="BI5" s="20">
        <v>25913</v>
      </c>
      <c r="BJ5" s="20">
        <v>6902</v>
      </c>
      <c r="BK5" s="20">
        <v>74455</v>
      </c>
      <c r="BL5" s="20">
        <v>50489</v>
      </c>
      <c r="BM5" s="20">
        <v>15916</v>
      </c>
      <c r="BN5" s="20">
        <v>17417</v>
      </c>
      <c r="BO5" s="20">
        <v>13267</v>
      </c>
      <c r="BP5" s="20">
        <v>2068</v>
      </c>
      <c r="BQ5" s="20">
        <v>6785</v>
      </c>
      <c r="BR5" s="20">
        <v>1991</v>
      </c>
      <c r="BS5" s="20">
        <f t="shared" si="0"/>
        <v>572894</v>
      </c>
    </row>
    <row r="6" spans="2:71" s="2" customFormat="1" ht="12.75" customHeight="1" x14ac:dyDescent="0.15">
      <c r="B6" s="2" t="s">
        <v>358</v>
      </c>
      <c r="C6" s="20">
        <v>5049</v>
      </c>
      <c r="D6" s="20">
        <v>2759</v>
      </c>
      <c r="E6" s="20">
        <v>338</v>
      </c>
      <c r="F6" s="20">
        <v>784</v>
      </c>
      <c r="G6" s="20">
        <v>3928</v>
      </c>
      <c r="H6" s="20">
        <v>770</v>
      </c>
      <c r="I6" s="20">
        <v>506</v>
      </c>
      <c r="J6" s="20">
        <v>7039</v>
      </c>
      <c r="K6" s="20">
        <v>1991</v>
      </c>
      <c r="L6" s="20">
        <v>7382</v>
      </c>
      <c r="M6" s="20">
        <v>2312</v>
      </c>
      <c r="N6" s="20">
        <v>388</v>
      </c>
      <c r="O6" s="20">
        <v>2032</v>
      </c>
      <c r="P6" s="20">
        <v>3790</v>
      </c>
      <c r="Q6" s="20">
        <v>1891</v>
      </c>
      <c r="R6" s="20">
        <v>1202</v>
      </c>
      <c r="S6" s="20">
        <v>3000</v>
      </c>
      <c r="T6" s="20">
        <v>1119</v>
      </c>
      <c r="U6" s="20">
        <v>1940</v>
      </c>
      <c r="V6" s="20">
        <v>2086</v>
      </c>
      <c r="W6" s="20">
        <v>2939</v>
      </c>
      <c r="X6" s="20">
        <v>2046</v>
      </c>
      <c r="Y6" s="20">
        <v>1352</v>
      </c>
      <c r="Z6" s="20">
        <v>3254</v>
      </c>
      <c r="AA6" s="20">
        <v>4979</v>
      </c>
      <c r="AB6" s="20">
        <v>3451</v>
      </c>
      <c r="AC6" s="20">
        <v>2776</v>
      </c>
      <c r="AD6" s="20">
        <v>1269</v>
      </c>
      <c r="AE6" s="20">
        <v>4856</v>
      </c>
      <c r="AF6" s="20">
        <v>2064</v>
      </c>
      <c r="AG6" s="20">
        <v>3102</v>
      </c>
      <c r="AH6" s="20">
        <v>5690</v>
      </c>
      <c r="AI6" s="20">
        <v>4699</v>
      </c>
      <c r="AJ6" s="20">
        <v>3495</v>
      </c>
      <c r="AK6" s="20">
        <v>1430</v>
      </c>
      <c r="AL6" s="20">
        <v>3144</v>
      </c>
      <c r="AM6" s="20">
        <v>2636</v>
      </c>
      <c r="AN6" s="20">
        <v>4760</v>
      </c>
      <c r="AO6" s="20">
        <v>5026</v>
      </c>
      <c r="AP6" s="20">
        <v>19299</v>
      </c>
      <c r="AQ6" s="20">
        <v>9887</v>
      </c>
      <c r="AR6" s="20">
        <v>75842</v>
      </c>
      <c r="AS6" s="20">
        <v>17092</v>
      </c>
      <c r="AT6" s="20">
        <v>901</v>
      </c>
      <c r="AU6" s="20">
        <v>1445</v>
      </c>
      <c r="AV6" s="20">
        <v>9480</v>
      </c>
      <c r="AW6" s="20">
        <v>1855</v>
      </c>
      <c r="AX6" s="20">
        <v>9763</v>
      </c>
      <c r="AY6" s="20">
        <v>1080</v>
      </c>
      <c r="AZ6" s="20">
        <v>1821</v>
      </c>
      <c r="BA6" s="20">
        <v>4304</v>
      </c>
      <c r="BB6" s="20">
        <v>12567</v>
      </c>
      <c r="BC6" s="20">
        <v>35294</v>
      </c>
      <c r="BD6" s="20">
        <v>1891</v>
      </c>
      <c r="BE6" s="20">
        <v>11072</v>
      </c>
      <c r="BF6" s="20">
        <v>4188</v>
      </c>
      <c r="BG6" s="20">
        <v>3411</v>
      </c>
      <c r="BH6" s="20">
        <v>2618</v>
      </c>
      <c r="BI6" s="20">
        <v>25564</v>
      </c>
      <c r="BJ6" s="20">
        <v>6823</v>
      </c>
      <c r="BK6" s="20">
        <v>73284</v>
      </c>
      <c r="BL6" s="20">
        <v>50252</v>
      </c>
      <c r="BM6" s="20">
        <v>15842</v>
      </c>
      <c r="BN6" s="20">
        <v>17375</v>
      </c>
      <c r="BO6" s="20">
        <v>13153</v>
      </c>
      <c r="BP6" s="20">
        <v>2015</v>
      </c>
      <c r="BQ6" s="20">
        <v>6681</v>
      </c>
      <c r="BR6" s="20">
        <v>1991</v>
      </c>
      <c r="BS6" s="20">
        <f t="shared" si="0"/>
        <v>550064</v>
      </c>
    </row>
    <row r="7" spans="2:71" s="2" customFormat="1" ht="12.75" customHeight="1" x14ac:dyDescent="0.15">
      <c r="B7" s="3" t="s">
        <v>357</v>
      </c>
      <c r="C7" s="20">
        <v>2</v>
      </c>
      <c r="D7" s="20">
        <v>0</v>
      </c>
      <c r="E7" s="20">
        <v>2</v>
      </c>
      <c r="F7" s="20">
        <v>12</v>
      </c>
      <c r="G7" s="20">
        <v>1090</v>
      </c>
      <c r="H7" s="20">
        <v>27</v>
      </c>
      <c r="I7" s="20">
        <v>27</v>
      </c>
      <c r="J7" s="20">
        <v>159</v>
      </c>
      <c r="K7" s="20">
        <v>39</v>
      </c>
      <c r="L7" s="20">
        <v>209</v>
      </c>
      <c r="M7" s="20">
        <v>86</v>
      </c>
      <c r="N7" s="20">
        <v>35</v>
      </c>
      <c r="O7" s="20">
        <v>36</v>
      </c>
      <c r="P7" s="20">
        <v>57</v>
      </c>
      <c r="Q7" s="20">
        <v>33</v>
      </c>
      <c r="R7" s="20">
        <v>64</v>
      </c>
      <c r="S7" s="20">
        <v>286</v>
      </c>
      <c r="T7" s="20">
        <v>32</v>
      </c>
      <c r="U7" s="20">
        <v>799</v>
      </c>
      <c r="V7" s="20">
        <v>30</v>
      </c>
      <c r="W7" s="20">
        <v>271</v>
      </c>
      <c r="X7" s="20">
        <v>179</v>
      </c>
      <c r="Y7" s="20">
        <v>35</v>
      </c>
      <c r="Z7" s="20">
        <v>194</v>
      </c>
      <c r="AA7" s="20">
        <v>134</v>
      </c>
      <c r="AB7" s="20">
        <v>140</v>
      </c>
      <c r="AC7" s="20">
        <v>253</v>
      </c>
      <c r="AD7" s="20">
        <v>65</v>
      </c>
      <c r="AE7" s="20">
        <v>110</v>
      </c>
      <c r="AF7" s="20">
        <v>58</v>
      </c>
      <c r="AG7" s="20">
        <v>108</v>
      </c>
      <c r="AH7" s="20">
        <v>243</v>
      </c>
      <c r="AI7" s="20">
        <v>216</v>
      </c>
      <c r="AJ7" s="20">
        <v>122</v>
      </c>
      <c r="AK7" s="20">
        <v>98</v>
      </c>
      <c r="AL7" s="20">
        <v>78</v>
      </c>
      <c r="AM7" s="20">
        <v>97</v>
      </c>
      <c r="AN7" s="20">
        <v>1477</v>
      </c>
      <c r="AO7" s="20">
        <v>516</v>
      </c>
      <c r="AP7" s="20">
        <v>420</v>
      </c>
      <c r="AQ7" s="20">
        <v>92</v>
      </c>
      <c r="AR7" s="20">
        <v>1164</v>
      </c>
      <c r="AS7" s="20">
        <v>660</v>
      </c>
      <c r="AT7" s="20">
        <v>36</v>
      </c>
      <c r="AU7" s="20">
        <v>31</v>
      </c>
      <c r="AV7" s="20">
        <v>1154</v>
      </c>
      <c r="AW7" s="20">
        <v>46</v>
      </c>
      <c r="AX7" s="20">
        <v>110</v>
      </c>
      <c r="AY7" s="20">
        <v>29</v>
      </c>
      <c r="AZ7" s="20">
        <v>73</v>
      </c>
      <c r="BA7" s="20">
        <v>938</v>
      </c>
      <c r="BB7" s="20">
        <v>738</v>
      </c>
      <c r="BC7" s="20">
        <v>6290</v>
      </c>
      <c r="BD7" s="20">
        <v>57</v>
      </c>
      <c r="BE7" s="20">
        <v>1104</v>
      </c>
      <c r="BF7" s="20">
        <v>141</v>
      </c>
      <c r="BG7" s="20">
        <v>52</v>
      </c>
      <c r="BH7" s="20">
        <v>53</v>
      </c>
      <c r="BI7" s="20">
        <v>349</v>
      </c>
      <c r="BJ7" s="20">
        <v>79</v>
      </c>
      <c r="BK7" s="20">
        <v>1171</v>
      </c>
      <c r="BL7" s="20">
        <v>237</v>
      </c>
      <c r="BM7" s="20">
        <v>74</v>
      </c>
      <c r="BN7" s="20">
        <v>42</v>
      </c>
      <c r="BO7" s="20">
        <v>114</v>
      </c>
      <c r="BP7" s="20">
        <v>53</v>
      </c>
      <c r="BQ7" s="20">
        <v>104</v>
      </c>
      <c r="BR7" s="20">
        <v>0</v>
      </c>
      <c r="BS7" s="20">
        <f t="shared" si="0"/>
        <v>22830</v>
      </c>
    </row>
    <row r="8" spans="2:71" s="2" customFormat="1" ht="12.75" customHeight="1" x14ac:dyDescent="0.15">
      <c r="B8" s="3" t="s">
        <v>356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0</v>
      </c>
      <c r="BJ8" s="20">
        <v>0</v>
      </c>
      <c r="BK8" s="20">
        <v>88480</v>
      </c>
      <c r="BL8" s="20">
        <v>8692</v>
      </c>
      <c r="BM8" s="20">
        <v>0</v>
      </c>
      <c r="BN8" s="20">
        <v>7921</v>
      </c>
      <c r="BO8" s="20">
        <v>0</v>
      </c>
      <c r="BP8" s="20">
        <v>0</v>
      </c>
      <c r="BQ8" s="20">
        <v>0</v>
      </c>
      <c r="BR8" s="20">
        <v>0</v>
      </c>
      <c r="BS8" s="20">
        <f t="shared" si="0"/>
        <v>105093</v>
      </c>
    </row>
    <row r="9" spans="2:71" s="2" customFormat="1" ht="12.75" customHeight="1" x14ac:dyDescent="0.15">
      <c r="B9" s="2" t="s">
        <v>355</v>
      </c>
      <c r="C9" s="20">
        <v>178447</v>
      </c>
      <c r="D9" s="20">
        <v>53985</v>
      </c>
      <c r="E9" s="20">
        <v>24742</v>
      </c>
      <c r="F9" s="20">
        <v>4036</v>
      </c>
      <c r="G9" s="20">
        <v>96116</v>
      </c>
      <c r="H9" s="20">
        <v>46550</v>
      </c>
      <c r="I9" s="20">
        <v>4713</v>
      </c>
      <c r="J9" s="20">
        <v>12612</v>
      </c>
      <c r="K9" s="20">
        <v>-1235</v>
      </c>
      <c r="L9" s="20">
        <v>20994</v>
      </c>
      <c r="M9" s="20">
        <v>11283</v>
      </c>
      <c r="N9" s="20">
        <v>1865</v>
      </c>
      <c r="O9" s="20">
        <v>4887</v>
      </c>
      <c r="P9" s="20">
        <v>7694</v>
      </c>
      <c r="Q9" s="20">
        <v>3805</v>
      </c>
      <c r="R9" s="20">
        <v>5065</v>
      </c>
      <c r="S9" s="20">
        <v>15414</v>
      </c>
      <c r="T9" s="20">
        <v>2378</v>
      </c>
      <c r="U9" s="20">
        <v>44698</v>
      </c>
      <c r="V9" s="20">
        <v>4986</v>
      </c>
      <c r="W9" s="20">
        <v>13768</v>
      </c>
      <c r="X9" s="20">
        <v>7552</v>
      </c>
      <c r="Y9" s="20">
        <v>5626</v>
      </c>
      <c r="Z9" s="20">
        <v>20808</v>
      </c>
      <c r="AA9" s="20">
        <v>6403</v>
      </c>
      <c r="AB9" s="20">
        <v>4391</v>
      </c>
      <c r="AC9" s="20">
        <v>8921</v>
      </c>
      <c r="AD9" s="20">
        <v>8255</v>
      </c>
      <c r="AE9" s="20">
        <v>14289</v>
      </c>
      <c r="AF9" s="20">
        <v>5032</v>
      </c>
      <c r="AG9" s="20">
        <v>6282</v>
      </c>
      <c r="AH9" s="20">
        <v>11972</v>
      </c>
      <c r="AI9" s="20">
        <v>548</v>
      </c>
      <c r="AJ9" s="20">
        <v>9033</v>
      </c>
      <c r="AK9" s="20">
        <v>922</v>
      </c>
      <c r="AL9" s="20">
        <v>18332</v>
      </c>
      <c r="AM9" s="20">
        <v>16134</v>
      </c>
      <c r="AN9" s="20">
        <v>110381</v>
      </c>
      <c r="AO9" s="20">
        <v>31422</v>
      </c>
      <c r="AP9" s="20">
        <v>134957</v>
      </c>
      <c r="AQ9" s="20">
        <v>52372</v>
      </c>
      <c r="AR9" s="20">
        <v>335258</v>
      </c>
      <c r="AS9" s="20">
        <v>79046</v>
      </c>
      <c r="AT9" s="20">
        <v>4852</v>
      </c>
      <c r="AU9" s="20">
        <v>3487</v>
      </c>
      <c r="AV9" s="20">
        <v>37585</v>
      </c>
      <c r="AW9" s="20">
        <v>4617</v>
      </c>
      <c r="AX9" s="20">
        <v>76759</v>
      </c>
      <c r="AY9" s="20">
        <v>1719</v>
      </c>
      <c r="AZ9" s="20">
        <v>3537</v>
      </c>
      <c r="BA9" s="20">
        <v>45273</v>
      </c>
      <c r="BB9" s="20">
        <v>57860</v>
      </c>
      <c r="BC9" s="20">
        <v>271921</v>
      </c>
      <c r="BD9" s="20">
        <v>610297</v>
      </c>
      <c r="BE9" s="20">
        <v>99242</v>
      </c>
      <c r="BF9" s="20">
        <v>17828</v>
      </c>
      <c r="BG9" s="20">
        <v>23676</v>
      </c>
      <c r="BH9" s="20">
        <v>19449</v>
      </c>
      <c r="BI9" s="20">
        <v>57967</v>
      </c>
      <c r="BJ9" s="20">
        <v>3260</v>
      </c>
      <c r="BK9" s="20">
        <v>94479</v>
      </c>
      <c r="BL9" s="20">
        <v>13993</v>
      </c>
      <c r="BM9" s="20">
        <v>9643</v>
      </c>
      <c r="BN9" s="20">
        <v>7212</v>
      </c>
      <c r="BO9" s="20">
        <v>81413</v>
      </c>
      <c r="BP9" s="20">
        <v>11130</v>
      </c>
      <c r="BQ9" s="20">
        <v>45995</v>
      </c>
      <c r="BR9" s="20">
        <v>0</v>
      </c>
      <c r="BS9" s="20">
        <f t="shared" si="0"/>
        <v>3047933</v>
      </c>
    </row>
    <row r="10" spans="2:71" s="2" customFormat="1" ht="12.75" customHeight="1" x14ac:dyDescent="0.15">
      <c r="B10" s="3" t="s">
        <v>354</v>
      </c>
      <c r="C10" s="20">
        <v>97871</v>
      </c>
      <c r="D10" s="20">
        <v>40745</v>
      </c>
      <c r="E10" s="20">
        <v>12090</v>
      </c>
      <c r="F10" s="20">
        <v>251</v>
      </c>
      <c r="G10" s="20">
        <v>0</v>
      </c>
      <c r="H10" s="20">
        <v>0</v>
      </c>
      <c r="I10" s="20">
        <v>0</v>
      </c>
      <c r="J10" s="20">
        <v>426</v>
      </c>
      <c r="K10" s="20">
        <v>0</v>
      </c>
      <c r="L10" s="20">
        <v>4480</v>
      </c>
      <c r="M10" s="20">
        <v>26</v>
      </c>
      <c r="N10" s="20">
        <v>0</v>
      </c>
      <c r="O10" s="20">
        <v>1365</v>
      </c>
      <c r="P10" s="20">
        <v>6578</v>
      </c>
      <c r="Q10" s="20">
        <v>723</v>
      </c>
      <c r="R10" s="20">
        <v>1846</v>
      </c>
      <c r="S10" s="20">
        <v>339</v>
      </c>
      <c r="T10" s="20">
        <v>512</v>
      </c>
      <c r="U10" s="20">
        <v>0</v>
      </c>
      <c r="V10" s="20">
        <v>0</v>
      </c>
      <c r="W10" s="20">
        <v>0</v>
      </c>
      <c r="X10" s="20">
        <v>0</v>
      </c>
      <c r="Y10" s="20">
        <v>661</v>
      </c>
      <c r="Z10" s="20">
        <v>0</v>
      </c>
      <c r="AA10" s="20">
        <v>397</v>
      </c>
      <c r="AB10" s="20">
        <v>935</v>
      </c>
      <c r="AC10" s="20">
        <v>0</v>
      </c>
      <c r="AD10" s="20">
        <v>-16</v>
      </c>
      <c r="AE10" s="20">
        <v>2705</v>
      </c>
      <c r="AF10" s="20">
        <v>0</v>
      </c>
      <c r="AG10" s="20">
        <v>0</v>
      </c>
      <c r="AH10" s="20">
        <v>0</v>
      </c>
      <c r="AI10" s="20">
        <v>0</v>
      </c>
      <c r="AJ10" s="20">
        <v>32</v>
      </c>
      <c r="AK10" s="20">
        <v>3</v>
      </c>
      <c r="AL10" s="20">
        <v>1530</v>
      </c>
      <c r="AM10" s="20">
        <v>5740</v>
      </c>
      <c r="AN10" s="20">
        <v>0</v>
      </c>
      <c r="AO10" s="20">
        <v>2024</v>
      </c>
      <c r="AP10" s="20">
        <v>72276</v>
      </c>
      <c r="AQ10" s="20">
        <v>23827</v>
      </c>
      <c r="AR10" s="20">
        <v>63243</v>
      </c>
      <c r="AS10" s="20">
        <v>30122</v>
      </c>
      <c r="AT10" s="20">
        <v>498</v>
      </c>
      <c r="AU10" s="20">
        <v>0</v>
      </c>
      <c r="AV10" s="20">
        <v>1307</v>
      </c>
      <c r="AW10" s="20">
        <v>1778</v>
      </c>
      <c r="AX10" s="20">
        <v>49030</v>
      </c>
      <c r="AY10" s="20">
        <v>34</v>
      </c>
      <c r="AZ10" s="20">
        <v>1000</v>
      </c>
      <c r="BA10" s="20">
        <v>287</v>
      </c>
      <c r="BB10" s="20">
        <v>10014</v>
      </c>
      <c r="BC10" s="20">
        <v>2730</v>
      </c>
      <c r="BD10" s="20">
        <v>4878</v>
      </c>
      <c r="BE10" s="20">
        <v>42337</v>
      </c>
      <c r="BF10" s="20">
        <v>10034</v>
      </c>
      <c r="BG10" s="20">
        <v>6917</v>
      </c>
      <c r="BH10" s="20">
        <v>919</v>
      </c>
      <c r="BI10" s="20">
        <v>8699</v>
      </c>
      <c r="BJ10" s="20">
        <v>1296</v>
      </c>
      <c r="BK10" s="20">
        <v>0</v>
      </c>
      <c r="BL10" s="20">
        <v>0</v>
      </c>
      <c r="BM10" s="20">
        <v>9293</v>
      </c>
      <c r="BN10" s="20">
        <v>0</v>
      </c>
      <c r="BO10" s="20">
        <v>52308</v>
      </c>
      <c r="BP10" s="20">
        <v>7682</v>
      </c>
      <c r="BQ10" s="20">
        <v>35820</v>
      </c>
      <c r="BR10" s="20">
        <v>0</v>
      </c>
      <c r="BS10" s="20">
        <f t="shared" si="0"/>
        <v>617592</v>
      </c>
    </row>
    <row r="11" spans="2:71" s="2" customFormat="1" ht="12.75" customHeight="1" x14ac:dyDescent="0.15">
      <c r="B11" s="3" t="s">
        <v>353</v>
      </c>
      <c r="C11" s="20">
        <v>80576</v>
      </c>
      <c r="D11" s="20">
        <v>13240</v>
      </c>
      <c r="E11" s="20">
        <v>12652</v>
      </c>
      <c r="F11" s="20">
        <v>3785</v>
      </c>
      <c r="G11" s="20">
        <v>96116</v>
      </c>
      <c r="H11" s="20">
        <v>46550</v>
      </c>
      <c r="I11" s="20">
        <v>4713</v>
      </c>
      <c r="J11" s="20">
        <v>12186</v>
      </c>
      <c r="K11" s="20">
        <v>-1235</v>
      </c>
      <c r="L11" s="20">
        <v>16514</v>
      </c>
      <c r="M11" s="20">
        <v>11257</v>
      </c>
      <c r="N11" s="20">
        <v>1865</v>
      </c>
      <c r="O11" s="20">
        <v>3522</v>
      </c>
      <c r="P11" s="20">
        <v>1116</v>
      </c>
      <c r="Q11" s="20">
        <v>3082</v>
      </c>
      <c r="R11" s="20">
        <v>3219</v>
      </c>
      <c r="S11" s="20">
        <v>15075</v>
      </c>
      <c r="T11" s="20">
        <v>1866</v>
      </c>
      <c r="U11" s="20">
        <v>44698</v>
      </c>
      <c r="V11" s="20">
        <v>4986</v>
      </c>
      <c r="W11" s="20">
        <v>13768</v>
      </c>
      <c r="X11" s="20">
        <v>7552</v>
      </c>
      <c r="Y11" s="20">
        <v>4965</v>
      </c>
      <c r="Z11" s="20">
        <v>20808</v>
      </c>
      <c r="AA11" s="20">
        <v>6006</v>
      </c>
      <c r="AB11" s="20">
        <v>3456</v>
      </c>
      <c r="AC11" s="20">
        <v>8921</v>
      </c>
      <c r="AD11" s="20">
        <v>8271</v>
      </c>
      <c r="AE11" s="20">
        <v>11584</v>
      </c>
      <c r="AF11" s="20">
        <v>5032</v>
      </c>
      <c r="AG11" s="20">
        <v>6282</v>
      </c>
      <c r="AH11" s="20">
        <v>11972</v>
      </c>
      <c r="AI11" s="20">
        <v>548</v>
      </c>
      <c r="AJ11" s="20">
        <v>9001</v>
      </c>
      <c r="AK11" s="20">
        <v>919</v>
      </c>
      <c r="AL11" s="20">
        <v>16802</v>
      </c>
      <c r="AM11" s="20">
        <v>10394</v>
      </c>
      <c r="AN11" s="20">
        <v>110381</v>
      </c>
      <c r="AO11" s="20">
        <v>29398</v>
      </c>
      <c r="AP11" s="20">
        <v>62681</v>
      </c>
      <c r="AQ11" s="20">
        <v>28545</v>
      </c>
      <c r="AR11" s="20">
        <v>272015</v>
      </c>
      <c r="AS11" s="20">
        <v>48924</v>
      </c>
      <c r="AT11" s="20">
        <v>4354</v>
      </c>
      <c r="AU11" s="20">
        <v>3487</v>
      </c>
      <c r="AV11" s="20">
        <v>36278</v>
      </c>
      <c r="AW11" s="20">
        <v>2839</v>
      </c>
      <c r="AX11" s="20">
        <v>27729</v>
      </c>
      <c r="AY11" s="20">
        <v>1685</v>
      </c>
      <c r="AZ11" s="20">
        <v>2537</v>
      </c>
      <c r="BA11" s="20">
        <v>44986</v>
      </c>
      <c r="BB11" s="20">
        <v>47846</v>
      </c>
      <c r="BC11" s="20">
        <v>269191</v>
      </c>
      <c r="BD11" s="20">
        <v>605419</v>
      </c>
      <c r="BE11" s="20">
        <v>56905</v>
      </c>
      <c r="BF11" s="20">
        <v>7794</v>
      </c>
      <c r="BG11" s="20">
        <v>16759</v>
      </c>
      <c r="BH11" s="20">
        <v>18530</v>
      </c>
      <c r="BI11" s="20">
        <v>49268</v>
      </c>
      <c r="BJ11" s="20">
        <v>1964</v>
      </c>
      <c r="BK11" s="20">
        <v>94479</v>
      </c>
      <c r="BL11" s="20">
        <v>13993</v>
      </c>
      <c r="BM11" s="20">
        <v>350</v>
      </c>
      <c r="BN11" s="20">
        <v>7212</v>
      </c>
      <c r="BO11" s="20">
        <v>29105</v>
      </c>
      <c r="BP11" s="20">
        <v>3448</v>
      </c>
      <c r="BQ11" s="20">
        <v>10175</v>
      </c>
      <c r="BR11" s="20">
        <v>0</v>
      </c>
      <c r="BS11" s="20">
        <f t="shared" si="0"/>
        <v>2430341</v>
      </c>
    </row>
    <row r="12" spans="2:71" s="2" customFormat="1" ht="12.75" customHeight="1" x14ac:dyDescent="0.15">
      <c r="B12" s="2" t="s">
        <v>352</v>
      </c>
      <c r="C12" s="20">
        <v>1990</v>
      </c>
      <c r="D12" s="20">
        <v>688</v>
      </c>
      <c r="E12" s="20">
        <v>177</v>
      </c>
      <c r="F12" s="20">
        <v>200</v>
      </c>
      <c r="G12" s="20">
        <v>1729</v>
      </c>
      <c r="H12" s="20">
        <v>723</v>
      </c>
      <c r="I12" s="20">
        <v>180</v>
      </c>
      <c r="J12" s="20">
        <v>2938</v>
      </c>
      <c r="K12" s="20">
        <v>1032</v>
      </c>
      <c r="L12" s="20">
        <v>3715</v>
      </c>
      <c r="M12" s="20">
        <v>1073</v>
      </c>
      <c r="N12" s="20">
        <v>141</v>
      </c>
      <c r="O12" s="20">
        <v>541</v>
      </c>
      <c r="P12" s="20">
        <v>674</v>
      </c>
      <c r="Q12" s="20">
        <v>480</v>
      </c>
      <c r="R12" s="20">
        <v>375</v>
      </c>
      <c r="S12" s="20">
        <v>990</v>
      </c>
      <c r="T12" s="20">
        <v>276</v>
      </c>
      <c r="U12" s="20">
        <v>1501</v>
      </c>
      <c r="V12" s="20">
        <v>511</v>
      </c>
      <c r="W12" s="20">
        <v>1407</v>
      </c>
      <c r="X12" s="20">
        <v>788</v>
      </c>
      <c r="Y12" s="20">
        <v>495</v>
      </c>
      <c r="Z12" s="20">
        <v>779</v>
      </c>
      <c r="AA12" s="20">
        <v>1236</v>
      </c>
      <c r="AB12" s="20">
        <v>913</v>
      </c>
      <c r="AC12" s="20">
        <v>1159</v>
      </c>
      <c r="AD12" s="20">
        <v>609</v>
      </c>
      <c r="AE12" s="20">
        <v>1156</v>
      </c>
      <c r="AF12" s="20">
        <v>1154</v>
      </c>
      <c r="AG12" s="20">
        <v>843</v>
      </c>
      <c r="AH12" s="20">
        <v>1448</v>
      </c>
      <c r="AI12" s="20">
        <v>1683</v>
      </c>
      <c r="AJ12" s="20">
        <v>1176</v>
      </c>
      <c r="AK12" s="20">
        <v>370</v>
      </c>
      <c r="AL12" s="20">
        <v>778</v>
      </c>
      <c r="AM12" s="20">
        <v>498</v>
      </c>
      <c r="AN12" s="20">
        <v>3453</v>
      </c>
      <c r="AO12" s="20">
        <v>983</v>
      </c>
      <c r="AP12" s="20">
        <v>3554</v>
      </c>
      <c r="AQ12" s="20">
        <v>1557</v>
      </c>
      <c r="AR12" s="20">
        <v>12965</v>
      </c>
      <c r="AS12" s="20">
        <v>3853</v>
      </c>
      <c r="AT12" s="20">
        <v>412</v>
      </c>
      <c r="AU12" s="20">
        <v>713</v>
      </c>
      <c r="AV12" s="20">
        <v>1820</v>
      </c>
      <c r="AW12" s="20">
        <v>417</v>
      </c>
      <c r="AX12" s="20">
        <v>1854</v>
      </c>
      <c r="AY12" s="20">
        <v>214</v>
      </c>
      <c r="AZ12" s="20">
        <v>1142</v>
      </c>
      <c r="BA12" s="20">
        <v>4188</v>
      </c>
      <c r="BB12" s="20">
        <v>2286</v>
      </c>
      <c r="BC12" s="20">
        <v>8594</v>
      </c>
      <c r="BD12" s="20">
        <v>506</v>
      </c>
      <c r="BE12" s="20">
        <v>2870</v>
      </c>
      <c r="BF12" s="20">
        <v>712</v>
      </c>
      <c r="BG12" s="20">
        <v>587</v>
      </c>
      <c r="BH12" s="20">
        <v>583</v>
      </c>
      <c r="BI12" s="20">
        <v>3690</v>
      </c>
      <c r="BJ12" s="20">
        <v>1054</v>
      </c>
      <c r="BK12" s="20">
        <v>167</v>
      </c>
      <c r="BL12" s="20">
        <v>0</v>
      </c>
      <c r="BM12" s="20">
        <v>2843</v>
      </c>
      <c r="BN12" s="20">
        <v>0</v>
      </c>
      <c r="BO12" s="20">
        <v>3262</v>
      </c>
      <c r="BP12" s="20">
        <v>337</v>
      </c>
      <c r="BQ12" s="20">
        <v>1240</v>
      </c>
      <c r="BR12" s="20">
        <v>0</v>
      </c>
      <c r="BS12" s="20">
        <f t="shared" si="0"/>
        <v>102282</v>
      </c>
    </row>
    <row r="13" spans="2:71" s="2" customFormat="1" ht="12.75" customHeight="1" x14ac:dyDescent="0.15">
      <c r="B13" s="3" t="s">
        <v>351</v>
      </c>
      <c r="C13" s="20">
        <v>-7520</v>
      </c>
      <c r="D13" s="20">
        <v>-78</v>
      </c>
      <c r="E13" s="20">
        <v>-31</v>
      </c>
      <c r="F13" s="20">
        <v>-38</v>
      </c>
      <c r="G13" s="20">
        <v>0</v>
      </c>
      <c r="H13" s="20">
        <v>-15</v>
      </c>
      <c r="I13" s="20">
        <v>0</v>
      </c>
      <c r="J13" s="20">
        <v>-50</v>
      </c>
      <c r="K13" s="20">
        <v>-71</v>
      </c>
      <c r="L13" s="20">
        <v>-65</v>
      </c>
      <c r="M13" s="20">
        <v>-20</v>
      </c>
      <c r="N13" s="20">
        <v>0</v>
      </c>
      <c r="O13" s="20">
        <v>-13</v>
      </c>
      <c r="P13" s="20">
        <v>0</v>
      </c>
      <c r="Q13" s="20">
        <v>0</v>
      </c>
      <c r="R13" s="20">
        <v>-19</v>
      </c>
      <c r="S13" s="20">
        <v>-49</v>
      </c>
      <c r="T13" s="20">
        <v>0</v>
      </c>
      <c r="U13" s="20">
        <v>-93</v>
      </c>
      <c r="V13" s="20">
        <v>-74</v>
      </c>
      <c r="W13" s="20">
        <v>-19</v>
      </c>
      <c r="X13" s="20">
        <v>0</v>
      </c>
      <c r="Y13" s="20">
        <v>0</v>
      </c>
      <c r="Z13" s="20">
        <v>-13</v>
      </c>
      <c r="AA13" s="20">
        <v>-74</v>
      </c>
      <c r="AB13" s="20">
        <v>-61</v>
      </c>
      <c r="AC13" s="20">
        <v>-33</v>
      </c>
      <c r="AD13" s="20">
        <v>-17</v>
      </c>
      <c r="AE13" s="20">
        <v>-41</v>
      </c>
      <c r="AF13" s="20">
        <v>0</v>
      </c>
      <c r="AG13" s="20">
        <v>-46</v>
      </c>
      <c r="AH13" s="20">
        <v>-119</v>
      </c>
      <c r="AI13" s="20">
        <v>-135</v>
      </c>
      <c r="AJ13" s="20">
        <v>-111</v>
      </c>
      <c r="AK13" s="20">
        <v>-31</v>
      </c>
      <c r="AL13" s="20">
        <v>-17</v>
      </c>
      <c r="AM13" s="20">
        <v>0</v>
      </c>
      <c r="AN13" s="20">
        <v>-73</v>
      </c>
      <c r="AO13" s="20">
        <v>-19</v>
      </c>
      <c r="AP13" s="20">
        <v>-224</v>
      </c>
      <c r="AQ13" s="20">
        <v>-18</v>
      </c>
      <c r="AR13" s="20">
        <v>-381</v>
      </c>
      <c r="AS13" s="20">
        <v>-1007</v>
      </c>
      <c r="AT13" s="20">
        <v>0</v>
      </c>
      <c r="AU13" s="20">
        <v>-16</v>
      </c>
      <c r="AV13" s="20">
        <v>-30</v>
      </c>
      <c r="AW13" s="20">
        <v>0</v>
      </c>
      <c r="AX13" s="20">
        <v>0</v>
      </c>
      <c r="AY13" s="20">
        <v>0</v>
      </c>
      <c r="AZ13" s="20">
        <v>0</v>
      </c>
      <c r="BA13" s="20">
        <v>-39</v>
      </c>
      <c r="BB13" s="20">
        <v>0</v>
      </c>
      <c r="BC13" s="20">
        <v>0</v>
      </c>
      <c r="BD13" s="20">
        <v>0</v>
      </c>
      <c r="BE13" s="20">
        <v>0</v>
      </c>
      <c r="BF13" s="20">
        <v>-357</v>
      </c>
      <c r="BG13" s="20">
        <v>0</v>
      </c>
      <c r="BH13" s="20">
        <v>-96</v>
      </c>
      <c r="BI13" s="20">
        <v>-30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-68</v>
      </c>
      <c r="BP13" s="20">
        <v>0</v>
      </c>
      <c r="BQ13" s="20">
        <v>0</v>
      </c>
      <c r="BR13" s="20">
        <v>0</v>
      </c>
      <c r="BS13" s="20">
        <f t="shared" si="0"/>
        <v>-11211</v>
      </c>
    </row>
    <row r="14" spans="2:71" s="2" customFormat="1" ht="12.75" customHeight="1" x14ac:dyDescent="0.15">
      <c r="B14" s="3" t="s">
        <v>350</v>
      </c>
      <c r="C14" s="20">
        <v>415308</v>
      </c>
      <c r="D14" s="20">
        <v>163008</v>
      </c>
      <c r="E14" s="20">
        <v>38200</v>
      </c>
      <c r="F14" s="20">
        <v>20360</v>
      </c>
      <c r="G14" s="20">
        <v>254621</v>
      </c>
      <c r="H14" s="20">
        <v>108090</v>
      </c>
      <c r="I14" s="20">
        <v>19375</v>
      </c>
      <c r="J14" s="20">
        <v>322433</v>
      </c>
      <c r="K14" s="20">
        <v>52577</v>
      </c>
      <c r="L14" s="20">
        <v>331216</v>
      </c>
      <c r="M14" s="20">
        <v>90049</v>
      </c>
      <c r="N14" s="20">
        <v>16574</v>
      </c>
      <c r="O14" s="20">
        <v>56729</v>
      </c>
      <c r="P14" s="20">
        <v>69845</v>
      </c>
      <c r="Q14" s="20">
        <v>42405</v>
      </c>
      <c r="R14" s="20">
        <v>34007</v>
      </c>
      <c r="S14" s="20">
        <v>111870</v>
      </c>
      <c r="T14" s="20">
        <v>20083</v>
      </c>
      <c r="U14" s="20">
        <v>469698</v>
      </c>
      <c r="V14" s="20">
        <v>59796</v>
      </c>
      <c r="W14" s="20">
        <v>185375</v>
      </c>
      <c r="X14" s="20">
        <v>97792</v>
      </c>
      <c r="Y14" s="20">
        <v>52574</v>
      </c>
      <c r="Z14" s="20">
        <v>78406</v>
      </c>
      <c r="AA14" s="20">
        <v>125587</v>
      </c>
      <c r="AB14" s="20">
        <v>88584</v>
      </c>
      <c r="AC14" s="20">
        <v>144621</v>
      </c>
      <c r="AD14" s="20">
        <v>78214</v>
      </c>
      <c r="AE14" s="20">
        <v>112667</v>
      </c>
      <c r="AF14" s="20">
        <v>109228</v>
      </c>
      <c r="AG14" s="20">
        <v>87853</v>
      </c>
      <c r="AH14" s="20">
        <v>138666</v>
      </c>
      <c r="AI14" s="20">
        <v>204019</v>
      </c>
      <c r="AJ14" s="20">
        <v>112190</v>
      </c>
      <c r="AK14" s="20">
        <v>34106</v>
      </c>
      <c r="AL14" s="20">
        <v>82498</v>
      </c>
      <c r="AM14" s="20">
        <v>81987</v>
      </c>
      <c r="AN14" s="20">
        <v>345330</v>
      </c>
      <c r="AO14" s="20">
        <v>88790</v>
      </c>
      <c r="AP14" s="20">
        <v>572890</v>
      </c>
      <c r="AQ14" s="20">
        <v>189157</v>
      </c>
      <c r="AR14" s="20">
        <v>1175907</v>
      </c>
      <c r="AS14" s="20">
        <v>427944</v>
      </c>
      <c r="AT14" s="20">
        <v>24111</v>
      </c>
      <c r="AU14" s="20">
        <v>48735</v>
      </c>
      <c r="AV14" s="20">
        <v>148123</v>
      </c>
      <c r="AW14" s="20">
        <v>31622</v>
      </c>
      <c r="AX14" s="20">
        <v>300523</v>
      </c>
      <c r="AY14" s="20">
        <v>18061</v>
      </c>
      <c r="AZ14" s="20">
        <v>44125</v>
      </c>
      <c r="BA14" s="20">
        <v>168740</v>
      </c>
      <c r="BB14" s="20">
        <v>192225</v>
      </c>
      <c r="BC14" s="20">
        <v>696739</v>
      </c>
      <c r="BD14" s="20">
        <v>675910</v>
      </c>
      <c r="BE14" s="20">
        <v>246830</v>
      </c>
      <c r="BF14" s="20">
        <v>66918</v>
      </c>
      <c r="BG14" s="20">
        <v>113009</v>
      </c>
      <c r="BH14" s="20">
        <v>53197</v>
      </c>
      <c r="BI14" s="20">
        <v>282668</v>
      </c>
      <c r="BJ14" s="20">
        <v>45197</v>
      </c>
      <c r="BK14" s="20">
        <v>897364</v>
      </c>
      <c r="BL14" s="20">
        <v>380023</v>
      </c>
      <c r="BM14" s="20">
        <v>149053</v>
      </c>
      <c r="BN14" s="20">
        <v>217052</v>
      </c>
      <c r="BO14" s="20">
        <v>324104</v>
      </c>
      <c r="BP14" s="20">
        <v>46576</v>
      </c>
      <c r="BQ14" s="20">
        <v>185099</v>
      </c>
      <c r="BR14" s="20">
        <v>75158</v>
      </c>
      <c r="BS14" s="20">
        <f t="shared" si="0"/>
        <v>12741791</v>
      </c>
    </row>
    <row r="15" spans="2:71" s="2" customFormat="1" ht="12.75" customHeight="1" x14ac:dyDescent="0.15">
      <c r="B15" s="2" t="s">
        <v>349</v>
      </c>
      <c r="C15" s="20">
        <v>6510033</v>
      </c>
      <c r="D15" s="20">
        <v>5830589</v>
      </c>
      <c r="E15" s="20">
        <v>847266</v>
      </c>
      <c r="F15" s="20">
        <v>111278</v>
      </c>
      <c r="G15" s="20">
        <v>52669</v>
      </c>
      <c r="H15" s="20">
        <v>25542</v>
      </c>
      <c r="I15" s="20">
        <v>29890</v>
      </c>
      <c r="J15" s="20">
        <v>784540</v>
      </c>
      <c r="K15" s="20">
        <v>136690</v>
      </c>
      <c r="L15" s="20">
        <v>1310050</v>
      </c>
      <c r="M15" s="20">
        <v>194025</v>
      </c>
      <c r="N15" s="20">
        <v>16455</v>
      </c>
      <c r="O15" s="20">
        <v>637078</v>
      </c>
      <c r="P15" s="20">
        <v>1688242</v>
      </c>
      <c r="Q15" s="20">
        <v>461054</v>
      </c>
      <c r="R15" s="20">
        <v>374839</v>
      </c>
      <c r="S15" s="20">
        <v>204454</v>
      </c>
      <c r="T15" s="20">
        <v>184685</v>
      </c>
      <c r="U15" s="20">
        <v>22706</v>
      </c>
      <c r="V15" s="20">
        <v>101452</v>
      </c>
      <c r="W15" s="20">
        <v>99859</v>
      </c>
      <c r="X15" s="20">
        <v>91992</v>
      </c>
      <c r="Y15" s="20">
        <v>137918</v>
      </c>
      <c r="Z15" s="20">
        <v>107486</v>
      </c>
      <c r="AA15" s="20">
        <v>424241</v>
      </c>
      <c r="AB15" s="20">
        <v>569351</v>
      </c>
      <c r="AC15" s="20">
        <v>119457</v>
      </c>
      <c r="AD15" s="20">
        <v>103300</v>
      </c>
      <c r="AE15" s="20">
        <v>674027</v>
      </c>
      <c r="AF15" s="20">
        <v>121026</v>
      </c>
      <c r="AG15" s="20">
        <v>208705</v>
      </c>
      <c r="AH15" s="20">
        <v>375695</v>
      </c>
      <c r="AI15" s="20">
        <v>160604</v>
      </c>
      <c r="AJ15" s="20">
        <v>303205</v>
      </c>
      <c r="AK15" s="20">
        <v>80570</v>
      </c>
      <c r="AL15" s="20">
        <v>751434</v>
      </c>
      <c r="AM15" s="20">
        <v>549899</v>
      </c>
      <c r="AN15" s="20">
        <v>166819</v>
      </c>
      <c r="AO15" s="20">
        <v>581064</v>
      </c>
      <c r="AP15" s="20">
        <v>7745390</v>
      </c>
      <c r="AQ15" s="20">
        <v>2973195</v>
      </c>
      <c r="AR15" s="20">
        <v>15985827</v>
      </c>
      <c r="AS15" s="20">
        <v>4344503</v>
      </c>
      <c r="AT15" s="20">
        <v>52972</v>
      </c>
      <c r="AU15" s="20">
        <v>59257</v>
      </c>
      <c r="AV15" s="20">
        <v>832617</v>
      </c>
      <c r="AW15" s="20">
        <v>445384</v>
      </c>
      <c r="AX15" s="20">
        <v>5884294</v>
      </c>
      <c r="AY15" s="20">
        <v>139503</v>
      </c>
      <c r="AZ15" s="20">
        <v>171379</v>
      </c>
      <c r="BA15" s="20">
        <v>276392</v>
      </c>
      <c r="BB15" s="20">
        <v>807321</v>
      </c>
      <c r="BC15" s="20">
        <v>1406232</v>
      </c>
      <c r="BD15" s="20">
        <v>479340</v>
      </c>
      <c r="BE15" s="20">
        <v>1964904</v>
      </c>
      <c r="BF15" s="20">
        <v>660988</v>
      </c>
      <c r="BG15" s="20">
        <v>676741</v>
      </c>
      <c r="BH15" s="20">
        <v>314636</v>
      </c>
      <c r="BI15" s="20">
        <v>4262858</v>
      </c>
      <c r="BJ15" s="20">
        <v>817920</v>
      </c>
      <c r="BK15" s="20">
        <v>4793630</v>
      </c>
      <c r="BL15" s="20">
        <v>4344217</v>
      </c>
      <c r="BM15" s="20">
        <v>2932978</v>
      </c>
      <c r="BN15" s="20">
        <v>2238123</v>
      </c>
      <c r="BO15" s="20">
        <v>3545428</v>
      </c>
      <c r="BP15" s="20">
        <v>1187141</v>
      </c>
      <c r="BQ15" s="20">
        <v>4658531</v>
      </c>
      <c r="BR15" s="20">
        <v>6843869</v>
      </c>
      <c r="BS15" s="20">
        <f t="shared" si="0"/>
        <v>105995759</v>
      </c>
    </row>
    <row r="16" spans="2:71" s="2" customFormat="1" ht="12.75" customHeight="1" x14ac:dyDescent="0.1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1"/>
      <c r="BQ16" s="21"/>
      <c r="BR16" s="21"/>
      <c r="BS16" s="21"/>
    </row>
    <row r="17" spans="2:2" x14ac:dyDescent="0.2">
      <c r="B17" s="2" t="s">
        <v>9</v>
      </c>
    </row>
    <row r="18" spans="2:2" x14ac:dyDescent="0.2">
      <c r="B18" s="2" t="s">
        <v>348</v>
      </c>
    </row>
  </sheetData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theme="8"/>
  </sheetPr>
  <dimension ref="A1:CB132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71" width="12.7109375" style="1" customWidth="1"/>
    <col min="72" max="16384" width="11.5703125" style="1"/>
  </cols>
  <sheetData>
    <row r="1" spans="1:79" ht="49.5" customHeight="1" x14ac:dyDescent="0.2">
      <c r="A1" s="11" t="s">
        <v>16</v>
      </c>
      <c r="B1" s="61" t="s">
        <v>17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  <c r="BT1" s="6" t="s">
        <v>340</v>
      </c>
      <c r="BU1" s="6" t="s">
        <v>341</v>
      </c>
      <c r="BV1" s="6" t="s">
        <v>342</v>
      </c>
      <c r="BW1" s="6" t="s">
        <v>343</v>
      </c>
      <c r="BX1" s="6" t="s">
        <v>344</v>
      </c>
      <c r="BY1" s="6" t="s">
        <v>345</v>
      </c>
      <c r="BZ1" s="6" t="s">
        <v>346</v>
      </c>
      <c r="CA1" s="9" t="s">
        <v>347</v>
      </c>
    </row>
    <row r="2" spans="1:79" x14ac:dyDescent="0.2">
      <c r="A2" s="14" t="s">
        <v>124</v>
      </c>
      <c r="B2" s="15" t="s">
        <v>123</v>
      </c>
      <c r="C2" s="16">
        <v>38.643717590745908</v>
      </c>
      <c r="D2" s="16">
        <v>39.032748304746711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8.6883526126844828</v>
      </c>
      <c r="K2" s="16">
        <v>0</v>
      </c>
      <c r="L2" s="16">
        <v>2387.222138013562</v>
      </c>
      <c r="M2" s="16">
        <v>65.357159952134026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98.424770642201835</v>
      </c>
      <c r="AS2" s="16">
        <v>0</v>
      </c>
      <c r="AT2" s="16">
        <v>0</v>
      </c>
      <c r="AU2" s="16">
        <v>0</v>
      </c>
      <c r="AV2" s="16">
        <v>0</v>
      </c>
      <c r="AW2" s="16">
        <v>0.12967690466693257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27.232149980055841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f t="shared" ref="BS2:BS33" si="0">SUM(C2:BR2)</f>
        <v>2664.7307140007983</v>
      </c>
      <c r="BT2" s="16">
        <v>99.073155165536491</v>
      </c>
      <c r="BU2" s="16">
        <v>0</v>
      </c>
      <c r="BV2" s="16">
        <v>0</v>
      </c>
      <c r="BW2" s="16">
        <v>99.721539688871161</v>
      </c>
      <c r="BX2" s="16">
        <v>0</v>
      </c>
      <c r="BY2" s="16">
        <v>387.47459114479454</v>
      </c>
      <c r="BZ2" s="16">
        <f t="shared" ref="BZ2:BZ65" si="1">SUM(BT2:BY2)</f>
        <v>586.26928599920222</v>
      </c>
      <c r="CA2" s="16">
        <f>SUM(BZ2,BS2)</f>
        <v>3251.0000000000005</v>
      </c>
    </row>
    <row r="3" spans="1:79" x14ac:dyDescent="0.2">
      <c r="A3" s="14" t="s">
        <v>125</v>
      </c>
      <c r="B3" s="15" t="s">
        <v>18</v>
      </c>
      <c r="C3" s="16">
        <v>249.06277102062401</v>
      </c>
      <c r="D3" s="16">
        <v>838.85385157764847</v>
      </c>
      <c r="E3" s="16">
        <v>2.9359069275515601</v>
      </c>
      <c r="F3" s="16">
        <v>0</v>
      </c>
      <c r="G3" s="16">
        <v>0</v>
      </c>
      <c r="H3" s="16">
        <v>0</v>
      </c>
      <c r="I3" s="16">
        <v>0</v>
      </c>
      <c r="J3" s="16">
        <v>157.07102062400847</v>
      </c>
      <c r="K3" s="16">
        <v>0</v>
      </c>
      <c r="L3" s="16">
        <v>2403.2029261413713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102.267424643046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45.017239555790589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39.634743521946064</v>
      </c>
      <c r="BL3" s="16">
        <v>0.32621188083906222</v>
      </c>
      <c r="BM3" s="16">
        <v>0</v>
      </c>
      <c r="BN3" s="16">
        <v>0.32621188083906222</v>
      </c>
      <c r="BO3" s="16">
        <v>0.48931782125859336</v>
      </c>
      <c r="BP3" s="16">
        <v>0</v>
      </c>
      <c r="BQ3" s="16">
        <v>0</v>
      </c>
      <c r="BR3" s="16">
        <v>0</v>
      </c>
      <c r="BS3" s="16">
        <f t="shared" si="0"/>
        <v>3839.1876255949228</v>
      </c>
      <c r="BT3" s="16">
        <v>4738.716887008638</v>
      </c>
      <c r="BU3" s="16">
        <v>0</v>
      </c>
      <c r="BV3" s="16">
        <v>0</v>
      </c>
      <c r="BW3" s="16">
        <v>753.54944473823377</v>
      </c>
      <c r="BX3" s="16">
        <v>0</v>
      </c>
      <c r="BY3" s="16">
        <v>-78.453957341794464</v>
      </c>
      <c r="BZ3" s="16">
        <f t="shared" si="1"/>
        <v>5413.8123744050772</v>
      </c>
      <c r="CA3" s="16">
        <f t="shared" ref="CA3:CA66" si="2">SUM(BZ3,BS3)</f>
        <v>9253</v>
      </c>
    </row>
    <row r="4" spans="1:79" x14ac:dyDescent="0.2">
      <c r="A4" s="14" t="s">
        <v>126</v>
      </c>
      <c r="B4" s="15" t="s">
        <v>35</v>
      </c>
      <c r="C4" s="16">
        <v>28.669344715038918</v>
      </c>
      <c r="D4" s="16">
        <v>1.2879738890283705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41.739894551845346</v>
      </c>
      <c r="M4" s="16">
        <v>0</v>
      </c>
      <c r="N4" s="16">
        <v>0</v>
      </c>
      <c r="O4" s="16">
        <v>258.11950790861158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3.0052724077328645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10.590007532011047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f t="shared" si="0"/>
        <v>343.41200100426818</v>
      </c>
      <c r="BT4" s="16">
        <v>507.12779312076327</v>
      </c>
      <c r="BU4" s="16">
        <v>0</v>
      </c>
      <c r="BV4" s="16">
        <v>0</v>
      </c>
      <c r="BW4" s="16">
        <v>0.38162189304544314</v>
      </c>
      <c r="BX4" s="16">
        <v>0</v>
      </c>
      <c r="BY4" s="16">
        <v>99.078583981923174</v>
      </c>
      <c r="BZ4" s="16">
        <f t="shared" si="1"/>
        <v>606.58799899573194</v>
      </c>
      <c r="CA4" s="16">
        <f t="shared" si="2"/>
        <v>950.00000000000011</v>
      </c>
    </row>
    <row r="5" spans="1:79" x14ac:dyDescent="0.2">
      <c r="A5" s="14" t="s">
        <v>127</v>
      </c>
      <c r="B5" s="15" t="s">
        <v>19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f t="shared" si="0"/>
        <v>0</v>
      </c>
      <c r="BT5" s="16">
        <v>0</v>
      </c>
      <c r="BU5" s="16">
        <v>0</v>
      </c>
      <c r="BV5" s="16">
        <v>0</v>
      </c>
      <c r="BW5" s="16">
        <v>0</v>
      </c>
      <c r="BX5" s="16">
        <v>0</v>
      </c>
      <c r="BY5" s="16">
        <v>0</v>
      </c>
      <c r="BZ5" s="16">
        <f t="shared" si="1"/>
        <v>0</v>
      </c>
      <c r="CA5" s="16">
        <f t="shared" si="2"/>
        <v>0</v>
      </c>
    </row>
    <row r="6" spans="1:79" x14ac:dyDescent="0.2">
      <c r="A6" s="14" t="s">
        <v>128</v>
      </c>
      <c r="B6" s="15" t="s">
        <v>36</v>
      </c>
      <c r="C6" s="16">
        <v>95.351367273798417</v>
      </c>
      <c r="D6" s="16">
        <v>7.9905248171240615</v>
      </c>
      <c r="E6" s="16">
        <v>6.686631646128921E-2</v>
      </c>
      <c r="F6" s="16">
        <v>0</v>
      </c>
      <c r="G6" s="16">
        <v>0</v>
      </c>
      <c r="H6" s="16">
        <v>0</v>
      </c>
      <c r="I6" s="16">
        <v>0</v>
      </c>
      <c r="J6" s="16">
        <v>22.634248122146399</v>
      </c>
      <c r="K6" s="16">
        <v>0</v>
      </c>
      <c r="L6" s="16">
        <v>1458.2540625460256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85.68918454514214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372.54568216407284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f t="shared" si="0"/>
        <v>2042.5319357847707</v>
      </c>
      <c r="BT6" s="16">
        <v>3506.3693357553143</v>
      </c>
      <c r="BU6" s="16">
        <v>0</v>
      </c>
      <c r="BV6" s="16">
        <v>0</v>
      </c>
      <c r="BW6" s="16">
        <v>3.9116795129854194</v>
      </c>
      <c r="BX6" s="16">
        <v>0</v>
      </c>
      <c r="BY6" s="16">
        <v>-104.81295105307085</v>
      </c>
      <c r="BZ6" s="16">
        <f t="shared" si="1"/>
        <v>3405.4680642152289</v>
      </c>
      <c r="CA6" s="16">
        <f t="shared" si="2"/>
        <v>5448</v>
      </c>
    </row>
    <row r="7" spans="1:79" x14ac:dyDescent="0.2">
      <c r="A7" s="14" t="s">
        <v>129</v>
      </c>
      <c r="B7" s="15" t="s">
        <v>232</v>
      </c>
      <c r="C7" s="16">
        <v>1502.0782703037819</v>
      </c>
      <c r="D7" s="16">
        <v>312.81501859888402</v>
      </c>
      <c r="E7" s="16">
        <v>22.364150650960944</v>
      </c>
      <c r="F7" s="16">
        <v>0</v>
      </c>
      <c r="G7" s="16">
        <v>0</v>
      </c>
      <c r="H7" s="16">
        <v>0</v>
      </c>
      <c r="I7" s="16">
        <v>0</v>
      </c>
      <c r="J7" s="16">
        <v>15.569978301301921</v>
      </c>
      <c r="K7" s="16">
        <v>0</v>
      </c>
      <c r="L7" s="16">
        <v>1935.7729386236826</v>
      </c>
      <c r="M7" s="16">
        <v>0</v>
      </c>
      <c r="N7" s="16">
        <v>2095.4359888406698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262.9910880347179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16.136159330440172</v>
      </c>
      <c r="AP7" s="16">
        <v>1.1323620582765033</v>
      </c>
      <c r="AQ7" s="16">
        <v>0</v>
      </c>
      <c r="AR7" s="16">
        <v>126.25836949783013</v>
      </c>
      <c r="AS7" s="16">
        <v>0</v>
      </c>
      <c r="AT7" s="16">
        <v>0</v>
      </c>
      <c r="AU7" s="16">
        <v>0</v>
      </c>
      <c r="AV7" s="16">
        <v>0</v>
      </c>
      <c r="AW7" s="16">
        <v>103.89421884686919</v>
      </c>
      <c r="AX7" s="16">
        <v>1065.5526968381896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1.9816336019838809</v>
      </c>
      <c r="BF7" s="16">
        <v>0</v>
      </c>
      <c r="BG7" s="16">
        <v>0</v>
      </c>
      <c r="BH7" s="16">
        <v>0</v>
      </c>
      <c r="BI7" s="16">
        <v>64.827727836329814</v>
      </c>
      <c r="BJ7" s="16">
        <v>0</v>
      </c>
      <c r="BK7" s="16">
        <v>196.74790762554247</v>
      </c>
      <c r="BL7" s="16">
        <v>125.40909795412276</v>
      </c>
      <c r="BM7" s="16">
        <v>23.213422194668322</v>
      </c>
      <c r="BN7" s="16">
        <v>143.24380037197767</v>
      </c>
      <c r="BO7" s="16">
        <v>90.8720551766894</v>
      </c>
      <c r="BP7" s="16">
        <v>0.28309051456912582</v>
      </c>
      <c r="BQ7" s="16">
        <v>140.41289522628642</v>
      </c>
      <c r="BR7" s="16">
        <v>0</v>
      </c>
      <c r="BS7" s="16">
        <f t="shared" si="0"/>
        <v>8246.9928704277754</v>
      </c>
      <c r="BT7" s="16">
        <v>566.74721016738988</v>
      </c>
      <c r="BU7" s="16">
        <v>19.533245505269683</v>
      </c>
      <c r="BV7" s="16">
        <v>0</v>
      </c>
      <c r="BW7" s="16">
        <v>20354.774178549287</v>
      </c>
      <c r="BX7" s="16">
        <v>0</v>
      </c>
      <c r="BY7" s="16">
        <v>35.95249535027898</v>
      </c>
      <c r="BZ7" s="16">
        <f t="shared" si="1"/>
        <v>20977.007129572226</v>
      </c>
      <c r="CA7" s="16">
        <f t="shared" si="2"/>
        <v>29224</v>
      </c>
    </row>
    <row r="8" spans="1:79" x14ac:dyDescent="0.2">
      <c r="A8" s="14" t="s">
        <v>130</v>
      </c>
      <c r="B8" s="15" t="s">
        <v>31</v>
      </c>
      <c r="C8" s="16">
        <v>4.2082312591866735</v>
      </c>
      <c r="D8" s="16">
        <v>4.8094071533561982</v>
      </c>
      <c r="E8" s="16">
        <v>2.4047035766780991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3592.326555609995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44.487016168544827</v>
      </c>
      <c r="AX8" s="16">
        <v>180.95394414502695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3.3064674179323861</v>
      </c>
      <c r="BL8" s="16">
        <v>2.4047035766780991</v>
      </c>
      <c r="BM8" s="16">
        <v>0</v>
      </c>
      <c r="BN8" s="16">
        <v>2.1041156295933368</v>
      </c>
      <c r="BO8" s="16">
        <v>0</v>
      </c>
      <c r="BP8" s="16">
        <v>0</v>
      </c>
      <c r="BQ8" s="16">
        <v>2.1041156295933368</v>
      </c>
      <c r="BR8" s="16">
        <v>0</v>
      </c>
      <c r="BS8" s="16">
        <f t="shared" si="0"/>
        <v>3839.1092601665846</v>
      </c>
      <c r="BT8" s="16">
        <v>1.8035276825085742</v>
      </c>
      <c r="BU8" s="16">
        <v>0</v>
      </c>
      <c r="BV8" s="16">
        <v>0</v>
      </c>
      <c r="BW8" s="16">
        <v>985.92846643802056</v>
      </c>
      <c r="BX8" s="16">
        <v>81.158745712885832</v>
      </c>
      <c r="BY8" s="16">
        <v>0</v>
      </c>
      <c r="BZ8" s="16">
        <f t="shared" si="1"/>
        <v>1068.890739833415</v>
      </c>
      <c r="CA8" s="16">
        <f t="shared" si="2"/>
        <v>4908</v>
      </c>
    </row>
    <row r="9" spans="1:79" x14ac:dyDescent="0.2">
      <c r="A9" s="14" t="s">
        <v>131</v>
      </c>
      <c r="B9" s="15" t="s">
        <v>20</v>
      </c>
      <c r="C9" s="16">
        <v>1.8528769464489176</v>
      </c>
      <c r="D9" s="16">
        <v>6.3954139764527156</v>
      </c>
      <c r="E9" s="16">
        <v>5.977022407899734E-2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364.95698822635774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0.17931067223699201</v>
      </c>
      <c r="BG9" s="16">
        <v>0</v>
      </c>
      <c r="BH9" s="16">
        <v>0</v>
      </c>
      <c r="BI9" s="16">
        <v>0</v>
      </c>
      <c r="BJ9" s="16">
        <v>0</v>
      </c>
      <c r="BK9" s="16">
        <v>0.11954044815799468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0.59770224078997336</v>
      </c>
      <c r="BR9" s="16">
        <v>0</v>
      </c>
      <c r="BS9" s="16">
        <f t="shared" si="0"/>
        <v>374.16160273452329</v>
      </c>
      <c r="BT9" s="16">
        <v>1079.330706418534</v>
      </c>
      <c r="BU9" s="16">
        <v>0</v>
      </c>
      <c r="BV9" s="16">
        <v>0</v>
      </c>
      <c r="BW9" s="16">
        <v>30.960976072920623</v>
      </c>
      <c r="BX9" s="16">
        <v>2.091957842764907</v>
      </c>
      <c r="BY9" s="16">
        <v>-227.54524306874288</v>
      </c>
      <c r="BZ9" s="16">
        <f t="shared" si="1"/>
        <v>884.83839726547671</v>
      </c>
      <c r="CA9" s="16">
        <f t="shared" si="2"/>
        <v>1259</v>
      </c>
    </row>
    <row r="10" spans="1:79" x14ac:dyDescent="0.2">
      <c r="A10" s="14" t="s">
        <v>233</v>
      </c>
      <c r="B10" s="15" t="s">
        <v>234</v>
      </c>
      <c r="C10" s="16">
        <v>68.021479238945489</v>
      </c>
      <c r="D10" s="16">
        <v>7.6798444302035227</v>
      </c>
      <c r="E10" s="16">
        <v>0.27428015822155438</v>
      </c>
      <c r="F10" s="16">
        <v>0</v>
      </c>
      <c r="G10" s="16">
        <v>0</v>
      </c>
      <c r="H10" s="16">
        <v>0</v>
      </c>
      <c r="I10" s="16">
        <v>0</v>
      </c>
      <c r="J10" s="16">
        <v>0.27428015822155438</v>
      </c>
      <c r="K10" s="16">
        <v>0</v>
      </c>
      <c r="L10" s="16">
        <v>1055.9786091529843</v>
      </c>
      <c r="M10" s="16">
        <v>7.954124588425076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42.239144366119369</v>
      </c>
      <c r="AS10" s="16">
        <v>0</v>
      </c>
      <c r="AT10" s="16">
        <v>0</v>
      </c>
      <c r="AU10" s="16">
        <v>0</v>
      </c>
      <c r="AV10" s="16">
        <v>0</v>
      </c>
      <c r="AW10" s="16">
        <v>9.0512452213112944</v>
      </c>
      <c r="AX10" s="16">
        <v>253.43486619671623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0.54856031644310876</v>
      </c>
      <c r="BG10" s="16">
        <v>0</v>
      </c>
      <c r="BH10" s="16">
        <v>0</v>
      </c>
      <c r="BI10" s="16">
        <v>0</v>
      </c>
      <c r="BJ10" s="16">
        <v>0</v>
      </c>
      <c r="BK10" s="16">
        <v>48.273307846993568</v>
      </c>
      <c r="BL10" s="16">
        <v>28.799416613263208</v>
      </c>
      <c r="BM10" s="16">
        <v>0.82284047466466315</v>
      </c>
      <c r="BN10" s="16">
        <v>27.428015822155437</v>
      </c>
      <c r="BO10" s="16">
        <v>7.954124588425076</v>
      </c>
      <c r="BP10" s="16">
        <v>0</v>
      </c>
      <c r="BQ10" s="16">
        <v>0.82284047466466315</v>
      </c>
      <c r="BR10" s="16">
        <v>0</v>
      </c>
      <c r="BS10" s="16">
        <f t="shared" si="0"/>
        <v>1559.5569796477578</v>
      </c>
      <c r="BT10" s="16">
        <v>555.41732039864758</v>
      </c>
      <c r="BU10" s="16">
        <v>0.82284047466466315</v>
      </c>
      <c r="BV10" s="16">
        <v>0</v>
      </c>
      <c r="BW10" s="16">
        <v>10238.878306410625</v>
      </c>
      <c r="BX10" s="16">
        <v>57.324553068304866</v>
      </c>
      <c r="BY10" s="16">
        <v>0</v>
      </c>
      <c r="BZ10" s="16">
        <f t="shared" si="1"/>
        <v>10852.443020352242</v>
      </c>
      <c r="CA10" s="16">
        <f t="shared" si="2"/>
        <v>12412</v>
      </c>
    </row>
    <row r="11" spans="1:79" x14ac:dyDescent="0.2">
      <c r="A11" s="14" t="s">
        <v>133</v>
      </c>
      <c r="B11" s="15" t="s">
        <v>132</v>
      </c>
      <c r="C11" s="16">
        <v>44.711866844016249</v>
      </c>
      <c r="D11" s="16">
        <v>224.53295946124075</v>
      </c>
      <c r="E11" s="16">
        <v>1.048519490479443</v>
      </c>
      <c r="F11" s="16">
        <v>0</v>
      </c>
      <c r="G11" s="16">
        <v>0</v>
      </c>
      <c r="H11" s="16">
        <v>0</v>
      </c>
      <c r="I11" s="16">
        <v>0</v>
      </c>
      <c r="J11" s="16">
        <v>4644.5668715773327</v>
      </c>
      <c r="K11" s="16">
        <v>0</v>
      </c>
      <c r="L11" s="16">
        <v>2.9957699727984086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0.59915399455968177</v>
      </c>
      <c r="BH11" s="16">
        <v>0</v>
      </c>
      <c r="BI11" s="16">
        <v>0</v>
      </c>
      <c r="BJ11" s="16">
        <v>0</v>
      </c>
      <c r="BK11" s="16">
        <v>11.458820145953913</v>
      </c>
      <c r="BL11" s="16">
        <v>5.0179147044373344</v>
      </c>
      <c r="BM11" s="16">
        <v>0.29957699727984088</v>
      </c>
      <c r="BN11" s="16">
        <v>0</v>
      </c>
      <c r="BO11" s="16">
        <v>7.8638961785958221</v>
      </c>
      <c r="BP11" s="16">
        <v>0</v>
      </c>
      <c r="BQ11" s="16">
        <v>0</v>
      </c>
      <c r="BR11" s="16">
        <v>0</v>
      </c>
      <c r="BS11" s="16">
        <f t="shared" si="0"/>
        <v>4943.095349366693</v>
      </c>
      <c r="BT11" s="16">
        <v>149.41402739332062</v>
      </c>
      <c r="BU11" s="16">
        <v>0</v>
      </c>
      <c r="BV11" s="16">
        <v>0</v>
      </c>
      <c r="BW11" s="16">
        <v>92.644186408790787</v>
      </c>
      <c r="BX11" s="16">
        <v>1249.5356556542163</v>
      </c>
      <c r="BY11" s="16">
        <v>-184.68921882302189</v>
      </c>
      <c r="BZ11" s="16">
        <f t="shared" si="1"/>
        <v>1306.9046506333057</v>
      </c>
      <c r="CA11" s="16">
        <f t="shared" si="2"/>
        <v>6249.9999999999982</v>
      </c>
    </row>
    <row r="12" spans="1:79" x14ac:dyDescent="0.2">
      <c r="A12" s="14" t="s">
        <v>134</v>
      </c>
      <c r="B12" s="15" t="s">
        <v>21</v>
      </c>
      <c r="C12" s="16">
        <v>12.830776207391731</v>
      </c>
      <c r="D12" s="16">
        <v>272.43020179880585</v>
      </c>
      <c r="E12" s="16">
        <v>8.3549240420225228</v>
      </c>
      <c r="F12" s="16">
        <v>0</v>
      </c>
      <c r="G12" s="16">
        <v>0</v>
      </c>
      <c r="H12" s="16">
        <v>0</v>
      </c>
      <c r="I12" s="16">
        <v>0</v>
      </c>
      <c r="J12" s="16">
        <v>3429.0995389615296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18.20179880583478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1.6411457939687097</v>
      </c>
      <c r="BR12" s="16">
        <v>0</v>
      </c>
      <c r="BS12" s="16">
        <f t="shared" si="0"/>
        <v>3742.5583856095532</v>
      </c>
      <c r="BT12" s="16">
        <v>0</v>
      </c>
      <c r="BU12" s="16">
        <v>0</v>
      </c>
      <c r="BV12" s="16">
        <v>0</v>
      </c>
      <c r="BW12" s="16">
        <v>2179.4416143904468</v>
      </c>
      <c r="BX12" s="16">
        <v>0</v>
      </c>
      <c r="BY12" s="16">
        <v>0</v>
      </c>
      <c r="BZ12" s="16">
        <f t="shared" si="1"/>
        <v>2179.4416143904468</v>
      </c>
      <c r="CA12" s="16">
        <f t="shared" si="2"/>
        <v>5922</v>
      </c>
    </row>
    <row r="13" spans="1:79" x14ac:dyDescent="0.2">
      <c r="A13" s="14" t="s">
        <v>135</v>
      </c>
      <c r="B13" s="15" t="s">
        <v>37</v>
      </c>
      <c r="C13" s="16">
        <v>2.8781625075554786</v>
      </c>
      <c r="D13" s="16">
        <v>16.383386581469647</v>
      </c>
      <c r="E13" s="16">
        <v>0.11069855798290304</v>
      </c>
      <c r="F13" s="16">
        <v>0</v>
      </c>
      <c r="G13" s="16">
        <v>0</v>
      </c>
      <c r="H13" s="16">
        <v>0</v>
      </c>
      <c r="I13" s="16">
        <v>0</v>
      </c>
      <c r="J13" s="16">
        <v>598.60245229254815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f t="shared" si="0"/>
        <v>617.97469993955622</v>
      </c>
      <c r="BT13" s="16">
        <v>1.4390812537777393</v>
      </c>
      <c r="BU13" s="16">
        <v>0</v>
      </c>
      <c r="BV13" s="16">
        <v>0</v>
      </c>
      <c r="BW13" s="16">
        <v>18.597357741127709</v>
      </c>
      <c r="BX13" s="16">
        <v>2.9888610655383818</v>
      </c>
      <c r="BY13" s="16">
        <v>0</v>
      </c>
      <c r="BZ13" s="16">
        <f t="shared" si="1"/>
        <v>23.025300060443833</v>
      </c>
      <c r="CA13" s="16">
        <f t="shared" si="2"/>
        <v>641</v>
      </c>
    </row>
    <row r="14" spans="1:79" x14ac:dyDescent="0.2">
      <c r="A14" s="14" t="s">
        <v>235</v>
      </c>
      <c r="B14" s="15" t="s">
        <v>136</v>
      </c>
      <c r="C14" s="16">
        <v>16.698435936851865</v>
      </c>
      <c r="D14" s="16">
        <v>314.56242832393917</v>
      </c>
      <c r="E14" s="16">
        <v>0.22565453968718738</v>
      </c>
      <c r="F14" s="16">
        <v>0</v>
      </c>
      <c r="G14" s="16">
        <v>0</v>
      </c>
      <c r="H14" s="16">
        <v>0</v>
      </c>
      <c r="I14" s="16">
        <v>0</v>
      </c>
      <c r="J14" s="16">
        <v>1955.0709318497914</v>
      </c>
      <c r="K14" s="16">
        <v>0</v>
      </c>
      <c r="L14" s="16">
        <v>302.15142864114387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1.1282726984359368</v>
      </c>
      <c r="AS14" s="16">
        <v>0</v>
      </c>
      <c r="AT14" s="16">
        <v>0</v>
      </c>
      <c r="AU14" s="16">
        <v>0</v>
      </c>
      <c r="AV14" s="16">
        <v>0</v>
      </c>
      <c r="AW14" s="16">
        <v>50.546616889929972</v>
      </c>
      <c r="AX14" s="16">
        <v>239.080984798575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7.5594270795207761</v>
      </c>
      <c r="BL14" s="16">
        <v>5.3028816826489029</v>
      </c>
      <c r="BM14" s="16">
        <v>1.2410999682795305</v>
      </c>
      <c r="BN14" s="16">
        <v>6.8824634604592152</v>
      </c>
      <c r="BO14" s="16">
        <v>2.1437181270282801</v>
      </c>
      <c r="BP14" s="16">
        <v>0</v>
      </c>
      <c r="BQ14" s="16">
        <v>0</v>
      </c>
      <c r="BR14" s="16">
        <v>0</v>
      </c>
      <c r="BS14" s="16">
        <f t="shared" si="0"/>
        <v>2902.5943439962921</v>
      </c>
      <c r="BT14" s="16">
        <v>121.51496962155041</v>
      </c>
      <c r="BU14" s="16">
        <v>0.11282726984359369</v>
      </c>
      <c r="BV14" s="16">
        <v>0</v>
      </c>
      <c r="BW14" s="16">
        <v>1588.607959397799</v>
      </c>
      <c r="BX14" s="16">
        <v>15.457335968572334</v>
      </c>
      <c r="BY14" s="16">
        <v>-4.2874362540565603</v>
      </c>
      <c r="BZ14" s="16">
        <f t="shared" si="1"/>
        <v>1721.4056560037088</v>
      </c>
      <c r="CA14" s="16">
        <f t="shared" si="2"/>
        <v>4624.0000000000009</v>
      </c>
    </row>
    <row r="15" spans="1:79" x14ac:dyDescent="0.2">
      <c r="A15" s="14" t="s">
        <v>138</v>
      </c>
      <c r="B15" s="15" t="s">
        <v>137</v>
      </c>
      <c r="C15" s="16">
        <v>225.95229183285269</v>
      </c>
      <c r="D15" s="16">
        <v>217.73400012272197</v>
      </c>
      <c r="E15" s="16">
        <v>273.94305700435666</v>
      </c>
      <c r="F15" s="16">
        <v>0.20292078296619009</v>
      </c>
      <c r="G15" s="16">
        <v>0</v>
      </c>
      <c r="H15" s="16">
        <v>0</v>
      </c>
      <c r="I15" s="16">
        <v>0</v>
      </c>
      <c r="J15" s="16">
        <v>39.265171503957781</v>
      </c>
      <c r="K15" s="16">
        <v>0</v>
      </c>
      <c r="L15" s="16">
        <v>20.089157513652818</v>
      </c>
      <c r="M15" s="16">
        <v>0.20292078296619009</v>
      </c>
      <c r="N15" s="16">
        <v>0.40584156593238019</v>
      </c>
      <c r="O15" s="16">
        <v>3.4496533104252318</v>
      </c>
      <c r="P15" s="16">
        <v>0.91314352334785531</v>
      </c>
      <c r="Q15" s="16">
        <v>0.91314352334785531</v>
      </c>
      <c r="R15" s="16">
        <v>265.31892372829356</v>
      </c>
      <c r="S15" s="16">
        <v>483.76314659139723</v>
      </c>
      <c r="T15" s="16">
        <v>0</v>
      </c>
      <c r="U15" s="16">
        <v>0</v>
      </c>
      <c r="V15" s="16">
        <v>0.20292078296619009</v>
      </c>
      <c r="W15" s="16">
        <v>24.046112781493527</v>
      </c>
      <c r="X15" s="16">
        <v>0</v>
      </c>
      <c r="Y15" s="16">
        <v>0</v>
      </c>
      <c r="Z15" s="16">
        <v>0</v>
      </c>
      <c r="AA15" s="16">
        <v>83.704822973553419</v>
      </c>
      <c r="AB15" s="16">
        <v>8.6241332760630804</v>
      </c>
      <c r="AC15" s="16">
        <v>128.55031600908143</v>
      </c>
      <c r="AD15" s="16">
        <v>0</v>
      </c>
      <c r="AE15" s="16">
        <v>0.81168313186476038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0.30438117444928514</v>
      </c>
      <c r="AM15" s="16">
        <v>0</v>
      </c>
      <c r="AN15" s="16">
        <v>0</v>
      </c>
      <c r="AO15" s="16">
        <v>0</v>
      </c>
      <c r="AP15" s="16">
        <v>100.75016874271338</v>
      </c>
      <c r="AQ15" s="16">
        <v>0</v>
      </c>
      <c r="AR15" s="16">
        <v>19.88623673068663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0.40584156593238019</v>
      </c>
      <c r="BG15" s="16">
        <v>0</v>
      </c>
      <c r="BH15" s="16">
        <v>0</v>
      </c>
      <c r="BI15" s="16">
        <v>0</v>
      </c>
      <c r="BJ15" s="16">
        <v>0</v>
      </c>
      <c r="BK15" s="16">
        <v>1.1160643063140456</v>
      </c>
      <c r="BL15" s="16">
        <v>0.91314352334785531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f t="shared" si="0"/>
        <v>1901.4691967846845</v>
      </c>
      <c r="BT15" s="16">
        <v>325.18055470331961</v>
      </c>
      <c r="BU15" s="16">
        <v>0</v>
      </c>
      <c r="BV15" s="16">
        <v>0</v>
      </c>
      <c r="BW15" s="16">
        <v>1011.6615634779407</v>
      </c>
      <c r="BX15" s="16">
        <v>133.62333558323618</v>
      </c>
      <c r="BY15" s="16">
        <v>-64.93465054918083</v>
      </c>
      <c r="BZ15" s="16">
        <f t="shared" si="1"/>
        <v>1405.5308032153157</v>
      </c>
      <c r="CA15" s="16">
        <f t="shared" si="2"/>
        <v>3307</v>
      </c>
    </row>
    <row r="16" spans="1:79" x14ac:dyDescent="0.2">
      <c r="A16" s="14" t="s">
        <v>236</v>
      </c>
      <c r="B16" s="15" t="s">
        <v>38</v>
      </c>
      <c r="C16" s="16">
        <v>6.9015387202556129</v>
      </c>
      <c r="D16" s="16">
        <v>7.4463970402757926</v>
      </c>
      <c r="E16" s="16">
        <v>159.82510720591944</v>
      </c>
      <c r="F16" s="16">
        <v>0</v>
      </c>
      <c r="G16" s="16">
        <v>0</v>
      </c>
      <c r="H16" s="16">
        <v>0</v>
      </c>
      <c r="I16" s="16">
        <v>0</v>
      </c>
      <c r="J16" s="16">
        <v>425.17110905574708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12.713360800470864</v>
      </c>
      <c r="AX16" s="16">
        <v>157.82729336584546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21.794332800807197</v>
      </c>
      <c r="BL16" s="16">
        <v>18.888421760699572</v>
      </c>
      <c r="BM16" s="16">
        <v>2.5426721600941731</v>
      </c>
      <c r="BN16" s="16">
        <v>21.794332800807197</v>
      </c>
      <c r="BO16" s="16">
        <v>5.4485832002017993</v>
      </c>
      <c r="BP16" s="16">
        <v>0</v>
      </c>
      <c r="BQ16" s="16">
        <v>0</v>
      </c>
      <c r="BR16" s="16">
        <v>0</v>
      </c>
      <c r="BS16" s="16">
        <f t="shared" si="0"/>
        <v>840.35314891112409</v>
      </c>
      <c r="BT16" s="16">
        <v>164.36559320608762</v>
      </c>
      <c r="BU16" s="16">
        <v>0.36323888001345328</v>
      </c>
      <c r="BV16" s="16">
        <v>0</v>
      </c>
      <c r="BW16" s="16">
        <v>3314.9180190027751</v>
      </c>
      <c r="BX16" s="16">
        <v>0</v>
      </c>
      <c r="BY16" s="16">
        <v>0</v>
      </c>
      <c r="BZ16" s="16">
        <f t="shared" si="1"/>
        <v>3479.6468510888762</v>
      </c>
      <c r="CA16" s="16">
        <f t="shared" si="2"/>
        <v>4320</v>
      </c>
    </row>
    <row r="17" spans="1:79" x14ac:dyDescent="0.2">
      <c r="A17" s="14" t="s">
        <v>139</v>
      </c>
      <c r="B17" s="15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f t="shared" si="0"/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f t="shared" si="1"/>
        <v>0</v>
      </c>
      <c r="CA17" s="16">
        <f t="shared" si="2"/>
        <v>0</v>
      </c>
    </row>
    <row r="18" spans="1:79" x14ac:dyDescent="0.2">
      <c r="A18" s="14" t="s">
        <v>237</v>
      </c>
      <c r="B18" s="15" t="s">
        <v>140</v>
      </c>
      <c r="C18" s="16">
        <v>12.149551312327104</v>
      </c>
      <c r="D18" s="16">
        <v>103.92989676809933</v>
      </c>
      <c r="E18" s="16">
        <v>3.07398286215505</v>
      </c>
      <c r="F18" s="16">
        <v>68.652283921462796</v>
      </c>
      <c r="G18" s="16">
        <v>178.437386141286</v>
      </c>
      <c r="H18" s="16">
        <v>0</v>
      </c>
      <c r="I18" s="16">
        <v>0</v>
      </c>
      <c r="J18" s="16">
        <v>14.198873220430469</v>
      </c>
      <c r="K18" s="16">
        <v>1.902941771810269</v>
      </c>
      <c r="L18" s="16">
        <v>70.701605829566162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0.58552054517239049</v>
      </c>
      <c r="T18" s="16">
        <v>0</v>
      </c>
      <c r="U18" s="16">
        <v>0</v>
      </c>
      <c r="V18" s="16">
        <v>50.062006612239394</v>
      </c>
      <c r="W18" s="16">
        <v>774.35092099048654</v>
      </c>
      <c r="X18" s="16">
        <v>18.00475676405101</v>
      </c>
      <c r="Y18" s="16">
        <v>0</v>
      </c>
      <c r="Z18" s="16">
        <v>0</v>
      </c>
      <c r="AA18" s="16">
        <v>0</v>
      </c>
      <c r="AB18" s="16">
        <v>1164.1612239390054</v>
      </c>
      <c r="AC18" s="16">
        <v>128.6681398016328</v>
      </c>
      <c r="AD18" s="16">
        <v>78.313372916807225</v>
      </c>
      <c r="AE18" s="16">
        <v>0.14638013629309762</v>
      </c>
      <c r="AF18" s="16">
        <v>0</v>
      </c>
      <c r="AG18" s="16">
        <v>9.3683287227582479</v>
      </c>
      <c r="AH18" s="16">
        <v>0</v>
      </c>
      <c r="AI18" s="16">
        <v>0</v>
      </c>
      <c r="AJ18" s="16">
        <v>6.8798664057755881</v>
      </c>
      <c r="AK18" s="16">
        <v>0</v>
      </c>
      <c r="AL18" s="16">
        <v>7.4653869509479787</v>
      </c>
      <c r="AM18" s="16">
        <v>0</v>
      </c>
      <c r="AN18" s="16">
        <v>0</v>
      </c>
      <c r="AO18" s="16">
        <v>90.316544092841241</v>
      </c>
      <c r="AP18" s="16">
        <v>1355.4800620740841</v>
      </c>
      <c r="AQ18" s="16">
        <v>0</v>
      </c>
      <c r="AR18" s="16">
        <v>17.126475946292423</v>
      </c>
      <c r="AS18" s="16">
        <v>0</v>
      </c>
      <c r="AT18" s="16">
        <v>0</v>
      </c>
      <c r="AU18" s="16">
        <v>0</v>
      </c>
      <c r="AV18" s="16">
        <v>0.87828081775858569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84.168578368531129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16.10181499224074</v>
      </c>
      <c r="BL18" s="16">
        <v>3.805883543620538</v>
      </c>
      <c r="BM18" s="16">
        <v>0</v>
      </c>
      <c r="BN18" s="16">
        <v>1.171041090344781</v>
      </c>
      <c r="BO18" s="16">
        <v>0.14638013629309762</v>
      </c>
      <c r="BP18" s="16">
        <v>0</v>
      </c>
      <c r="BQ18" s="16">
        <v>0</v>
      </c>
      <c r="BR18" s="16">
        <v>0</v>
      </c>
      <c r="BS18" s="16">
        <f t="shared" si="0"/>
        <v>4260.2474866743123</v>
      </c>
      <c r="BT18" s="16">
        <v>289.5399095877471</v>
      </c>
      <c r="BU18" s="16">
        <v>0</v>
      </c>
      <c r="BV18" s="16">
        <v>0</v>
      </c>
      <c r="BW18" s="16">
        <v>0</v>
      </c>
      <c r="BX18" s="16">
        <v>0</v>
      </c>
      <c r="BY18" s="16">
        <v>-210.78739626206058</v>
      </c>
      <c r="BZ18" s="16">
        <f t="shared" si="1"/>
        <v>78.752513325686522</v>
      </c>
      <c r="CA18" s="16">
        <f t="shared" si="2"/>
        <v>4338.9999999999991</v>
      </c>
    </row>
    <row r="19" spans="1:79" x14ac:dyDescent="0.2">
      <c r="A19" s="14" t="s">
        <v>238</v>
      </c>
      <c r="B19" s="15" t="s">
        <v>141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f t="shared" si="0"/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f t="shared" si="1"/>
        <v>0</v>
      </c>
      <c r="CA19" s="16">
        <f t="shared" si="2"/>
        <v>0</v>
      </c>
    </row>
    <row r="20" spans="1:79" x14ac:dyDescent="0.2">
      <c r="A20" s="14" t="s">
        <v>239</v>
      </c>
      <c r="B20" s="15" t="s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220.28063518251184</v>
      </c>
      <c r="I20" s="16">
        <v>3.8909465869251396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16.09436997319035</v>
      </c>
      <c r="AC20" s="16">
        <v>2639.7419674159619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0.53058362548979165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f t="shared" si="0"/>
        <v>2880.5385027840789</v>
      </c>
      <c r="BT20" s="16">
        <v>7923.6474324603005</v>
      </c>
      <c r="BU20" s="16">
        <v>0</v>
      </c>
      <c r="BV20" s="16">
        <v>0</v>
      </c>
      <c r="BW20" s="16">
        <v>0</v>
      </c>
      <c r="BX20" s="16">
        <v>0</v>
      </c>
      <c r="BY20" s="16">
        <v>-84.185935244380289</v>
      </c>
      <c r="BZ20" s="16">
        <f t="shared" si="1"/>
        <v>7839.4614972159197</v>
      </c>
      <c r="CA20" s="16">
        <f t="shared" si="2"/>
        <v>10719.999999999998</v>
      </c>
    </row>
    <row r="21" spans="1:79" x14ac:dyDescent="0.2">
      <c r="A21" s="14" t="s">
        <v>240</v>
      </c>
      <c r="B21" s="15" t="s">
        <v>142</v>
      </c>
      <c r="C21" s="16">
        <v>0</v>
      </c>
      <c r="D21" s="16">
        <v>0</v>
      </c>
      <c r="E21" s="16">
        <v>0</v>
      </c>
      <c r="F21" s="16">
        <v>0</v>
      </c>
      <c r="G21" s="16">
        <v>9.5140220998504805</v>
      </c>
      <c r="H21" s="16">
        <v>1.9684183654863061</v>
      </c>
      <c r="I21" s="16">
        <v>130.57175157725831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5.0850807775062901</v>
      </c>
      <c r="AC21" s="16">
        <v>234.0777506290799</v>
      </c>
      <c r="AD21" s="16">
        <v>850.68480361766524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1.3942963422194667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8.2017431895262755E-2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f t="shared" si="0"/>
        <v>1233.3781408409614</v>
      </c>
      <c r="BT21" s="16">
        <v>1016.4420334779913</v>
      </c>
      <c r="BU21" s="16">
        <v>0</v>
      </c>
      <c r="BV21" s="16">
        <v>0</v>
      </c>
      <c r="BW21" s="16">
        <v>0</v>
      </c>
      <c r="BX21" s="16">
        <v>0</v>
      </c>
      <c r="BY21" s="16">
        <v>-0.8201743189526276</v>
      </c>
      <c r="BZ21" s="16">
        <f t="shared" si="1"/>
        <v>1015.6218591590388</v>
      </c>
      <c r="CA21" s="16">
        <f t="shared" si="2"/>
        <v>2249</v>
      </c>
    </row>
    <row r="22" spans="1:79" x14ac:dyDescent="0.2">
      <c r="A22" s="14" t="s">
        <v>144</v>
      </c>
      <c r="B22" s="17" t="s">
        <v>143</v>
      </c>
      <c r="C22" s="16">
        <v>1.9310053080111738</v>
      </c>
      <c r="D22" s="16">
        <v>581.01804156602873</v>
      </c>
      <c r="E22" s="16">
        <v>0.21455614533457487</v>
      </c>
      <c r="F22" s="16">
        <v>0</v>
      </c>
      <c r="G22" s="16">
        <v>0</v>
      </c>
      <c r="H22" s="16">
        <v>0</v>
      </c>
      <c r="I22" s="16">
        <v>0</v>
      </c>
      <c r="J22" s="16">
        <v>1297.2064546928398</v>
      </c>
      <c r="K22" s="16">
        <v>0</v>
      </c>
      <c r="L22" s="16">
        <v>143.10894893816143</v>
      </c>
      <c r="M22" s="16">
        <v>0</v>
      </c>
      <c r="N22" s="16">
        <v>0</v>
      </c>
      <c r="O22" s="16">
        <v>0</v>
      </c>
      <c r="P22" s="16">
        <v>0</v>
      </c>
      <c r="Q22" s="16">
        <v>423.53383089045082</v>
      </c>
      <c r="R22" s="16">
        <v>0</v>
      </c>
      <c r="S22" s="16">
        <v>0</v>
      </c>
      <c r="T22" s="16">
        <v>0</v>
      </c>
      <c r="U22" s="16">
        <v>0</v>
      </c>
      <c r="V22" s="16">
        <v>273.34452915624837</v>
      </c>
      <c r="W22" s="16">
        <v>0</v>
      </c>
      <c r="X22" s="16">
        <v>0</v>
      </c>
      <c r="Y22" s="16">
        <v>553.76941110853772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18.451828498773438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0.21455614533457487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86.895238860502815</v>
      </c>
      <c r="AX22" s="16">
        <v>3837.1221031635364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356.80686969139805</v>
      </c>
      <c r="BL22" s="16">
        <v>261.97305345351589</v>
      </c>
      <c r="BM22" s="16">
        <v>41.623892194907526</v>
      </c>
      <c r="BN22" s="16">
        <v>299.3058227417319</v>
      </c>
      <c r="BO22" s="16">
        <v>126.80268189273374</v>
      </c>
      <c r="BP22" s="16">
        <v>0.85822458133829949</v>
      </c>
      <c r="BQ22" s="16">
        <v>28.965079620167607</v>
      </c>
      <c r="BR22" s="16">
        <v>0</v>
      </c>
      <c r="BS22" s="16">
        <f t="shared" si="0"/>
        <v>8333.1461286495542</v>
      </c>
      <c r="BT22" s="16">
        <v>7696.9871577325384</v>
      </c>
      <c r="BU22" s="16">
        <v>5.3639036333643721</v>
      </c>
      <c r="BV22" s="16">
        <v>0</v>
      </c>
      <c r="BW22" s="16">
        <v>29602.096815665958</v>
      </c>
      <c r="BX22" s="16">
        <v>0</v>
      </c>
      <c r="BY22" s="16">
        <v>-244.59400568141535</v>
      </c>
      <c r="BZ22" s="16">
        <f t="shared" si="1"/>
        <v>37059.853871350446</v>
      </c>
      <c r="CA22" s="16">
        <f t="shared" si="2"/>
        <v>45393</v>
      </c>
    </row>
    <row r="23" spans="1:79" x14ac:dyDescent="0.2">
      <c r="A23" s="14" t="s">
        <v>146</v>
      </c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661.09457823220771</v>
      </c>
      <c r="K23" s="16">
        <v>0</v>
      </c>
      <c r="L23" s="16">
        <v>0.34467913359343472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1.3787165343737389</v>
      </c>
      <c r="AX23" s="16">
        <v>129.13978205300685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3.7914704695277814</v>
      </c>
      <c r="BL23" s="16">
        <v>3.2170052468720569</v>
      </c>
      <c r="BM23" s="16">
        <v>0.34467913359343472</v>
      </c>
      <c r="BN23" s="16">
        <v>3.9063635140589263</v>
      </c>
      <c r="BO23" s="16">
        <v>5.629759182026099</v>
      </c>
      <c r="BP23" s="16">
        <v>0</v>
      </c>
      <c r="BQ23" s="16">
        <v>0</v>
      </c>
      <c r="BR23" s="16">
        <v>0</v>
      </c>
      <c r="BS23" s="16">
        <f t="shared" si="0"/>
        <v>808.84703349926008</v>
      </c>
      <c r="BT23" s="16">
        <v>677.75406968922368</v>
      </c>
      <c r="BU23" s="16">
        <v>0</v>
      </c>
      <c r="BV23" s="16">
        <v>0</v>
      </c>
      <c r="BW23" s="16">
        <v>1095.3902865599352</v>
      </c>
      <c r="BX23" s="16">
        <v>0</v>
      </c>
      <c r="BY23" s="16">
        <v>-19.991389748419213</v>
      </c>
      <c r="BZ23" s="16">
        <f t="shared" si="1"/>
        <v>1753.1529665007399</v>
      </c>
      <c r="CA23" s="16">
        <f t="shared" si="2"/>
        <v>2562</v>
      </c>
    </row>
    <row r="24" spans="1:79" x14ac:dyDescent="0.2">
      <c r="A24" s="18" t="s">
        <v>148</v>
      </c>
      <c r="B24" s="15" t="s">
        <v>147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670.15977463221225</v>
      </c>
      <c r="K24" s="16">
        <v>0</v>
      </c>
      <c r="L24" s="16">
        <v>6.6621685853070405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70.836527202958521</v>
      </c>
      <c r="AS24" s="16">
        <v>0</v>
      </c>
      <c r="AT24" s="16">
        <v>0</v>
      </c>
      <c r="AU24" s="16">
        <v>0</v>
      </c>
      <c r="AV24" s="16">
        <v>0</v>
      </c>
      <c r="AW24" s="16">
        <v>6.7981312094969795</v>
      </c>
      <c r="AX24" s="16">
        <v>665.9449332823242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46.771142721339224</v>
      </c>
      <c r="BL24" s="16">
        <v>36.845871155473631</v>
      </c>
      <c r="BM24" s="16">
        <v>6.3902433369271607</v>
      </c>
      <c r="BN24" s="16">
        <v>42.964189244020915</v>
      </c>
      <c r="BO24" s="16">
        <v>20.394393628490942</v>
      </c>
      <c r="BP24" s="16">
        <v>0</v>
      </c>
      <c r="BQ24" s="16">
        <v>6.1183180885472819</v>
      </c>
      <c r="BR24" s="16">
        <v>0</v>
      </c>
      <c r="BS24" s="16">
        <f t="shared" si="0"/>
        <v>1579.8856930870982</v>
      </c>
      <c r="BT24" s="16">
        <v>3978.1304211734428</v>
      </c>
      <c r="BU24" s="16">
        <v>0</v>
      </c>
      <c r="BV24" s="16">
        <v>0</v>
      </c>
      <c r="BW24" s="16">
        <v>6163.1857545299627</v>
      </c>
      <c r="BX24" s="16">
        <v>0</v>
      </c>
      <c r="BY24" s="16">
        <v>6.7981312094969795</v>
      </c>
      <c r="BZ24" s="16">
        <f t="shared" si="1"/>
        <v>10148.114306912901</v>
      </c>
      <c r="CA24" s="16">
        <f t="shared" si="2"/>
        <v>11728</v>
      </c>
    </row>
    <row r="25" spans="1:79" x14ac:dyDescent="0.2">
      <c r="A25" s="18" t="s">
        <v>149</v>
      </c>
      <c r="B25" s="15" t="s">
        <v>22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4.8453950095332843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3.4886844068639644</v>
      </c>
      <c r="AX25" s="16">
        <v>277.93185774682911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14.536185028599851</v>
      </c>
      <c r="BL25" s="16">
        <v>11.435132222498551</v>
      </c>
      <c r="BM25" s="16">
        <v>0.58144740114399407</v>
      </c>
      <c r="BN25" s="16">
        <v>14.148553427837188</v>
      </c>
      <c r="BO25" s="16">
        <v>2.3257896045759763</v>
      </c>
      <c r="BP25" s="16">
        <v>0</v>
      </c>
      <c r="BQ25" s="16">
        <v>1.7443422034319822</v>
      </c>
      <c r="BR25" s="16">
        <v>0</v>
      </c>
      <c r="BS25" s="16">
        <f t="shared" si="0"/>
        <v>331.03738705131389</v>
      </c>
      <c r="BT25" s="16">
        <v>208.15816960954987</v>
      </c>
      <c r="BU25" s="16">
        <v>0</v>
      </c>
      <c r="BV25" s="16">
        <v>0</v>
      </c>
      <c r="BW25" s="16">
        <v>1837.5676034154026</v>
      </c>
      <c r="BX25" s="16">
        <v>0</v>
      </c>
      <c r="BY25" s="16">
        <v>-38.763160076266274</v>
      </c>
      <c r="BZ25" s="16">
        <f t="shared" si="1"/>
        <v>2006.9626129486862</v>
      </c>
      <c r="CA25" s="16">
        <f t="shared" si="2"/>
        <v>2338</v>
      </c>
    </row>
    <row r="26" spans="1:79" x14ac:dyDescent="0.2">
      <c r="A26" s="18" t="s">
        <v>150</v>
      </c>
      <c r="B26" s="15" t="s">
        <v>23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2403.1019725255369</v>
      </c>
      <c r="K26" s="16">
        <v>0</v>
      </c>
      <c r="L26" s="16">
        <v>44.305389221556887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26.992779147587179</v>
      </c>
      <c r="AX26" s="16">
        <v>114.30045790771399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175.91845720324059</v>
      </c>
      <c r="BL26" s="16">
        <v>66.458083832335319</v>
      </c>
      <c r="BM26" s="16">
        <v>8.00475519549137</v>
      </c>
      <c r="BN26" s="16">
        <v>75.579781613244094</v>
      </c>
      <c r="BO26" s="16">
        <v>36.859105318774219</v>
      </c>
      <c r="BP26" s="16">
        <v>0</v>
      </c>
      <c r="BQ26" s="16">
        <v>1.3030996829869672</v>
      </c>
      <c r="BR26" s="16">
        <v>0</v>
      </c>
      <c r="BS26" s="16">
        <f t="shared" si="0"/>
        <v>2952.8238816484677</v>
      </c>
      <c r="BT26" s="16">
        <v>1.1169425854174004</v>
      </c>
      <c r="BU26" s="16">
        <v>1.3030996829869672</v>
      </c>
      <c r="BV26" s="16">
        <v>0</v>
      </c>
      <c r="BW26" s="16">
        <v>3409.094927791476</v>
      </c>
      <c r="BX26" s="16">
        <v>0</v>
      </c>
      <c r="BY26" s="16">
        <v>-22.33885170834801</v>
      </c>
      <c r="BZ26" s="16">
        <f t="shared" si="1"/>
        <v>3389.1761183515323</v>
      </c>
      <c r="CA26" s="16">
        <f t="shared" si="2"/>
        <v>6342</v>
      </c>
    </row>
    <row r="27" spans="1:79" x14ac:dyDescent="0.2">
      <c r="A27" s="18" t="s">
        <v>241</v>
      </c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1661.3262718880655</v>
      </c>
      <c r="K27" s="16">
        <v>0</v>
      </c>
      <c r="L27" s="16">
        <v>456.27297470712426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4.6185370700004142</v>
      </c>
      <c r="Y27" s="16">
        <v>0</v>
      </c>
      <c r="Z27" s="16">
        <v>0.38487808916670119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3.6563418470836608</v>
      </c>
      <c r="AS27" s="16">
        <v>0</v>
      </c>
      <c r="AT27" s="16">
        <v>0</v>
      </c>
      <c r="AU27" s="16">
        <v>0</v>
      </c>
      <c r="AV27" s="16">
        <v>0</v>
      </c>
      <c r="AW27" s="16">
        <v>25.401953885002275</v>
      </c>
      <c r="AX27" s="16">
        <v>431.83321604503874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0.19243904458335059</v>
      </c>
      <c r="BG27" s="16">
        <v>0</v>
      </c>
      <c r="BH27" s="16">
        <v>0</v>
      </c>
      <c r="BI27" s="16">
        <v>0</v>
      </c>
      <c r="BJ27" s="16">
        <v>0</v>
      </c>
      <c r="BK27" s="16">
        <v>46.762687833754192</v>
      </c>
      <c r="BL27" s="16">
        <v>34.254149935836402</v>
      </c>
      <c r="BM27" s="16">
        <v>4.810976114583764</v>
      </c>
      <c r="BN27" s="16">
        <v>43.298785031253878</v>
      </c>
      <c r="BO27" s="16">
        <v>21.553172993335266</v>
      </c>
      <c r="BP27" s="16">
        <v>0</v>
      </c>
      <c r="BQ27" s="16">
        <v>10.584147452084281</v>
      </c>
      <c r="BR27" s="16">
        <v>0</v>
      </c>
      <c r="BS27" s="16">
        <f t="shared" si="0"/>
        <v>2744.9505319369127</v>
      </c>
      <c r="BT27" s="16">
        <v>45.223175477087388</v>
      </c>
      <c r="BU27" s="16">
        <v>0.76975617833340237</v>
      </c>
      <c r="BV27" s="16">
        <v>0</v>
      </c>
      <c r="BW27" s="16">
        <v>15723.617015771826</v>
      </c>
      <c r="BX27" s="16">
        <v>0</v>
      </c>
      <c r="BY27" s="16">
        <v>80.439520635840552</v>
      </c>
      <c r="BZ27" s="16">
        <f t="shared" si="1"/>
        <v>15850.049468063087</v>
      </c>
      <c r="CA27" s="16">
        <f t="shared" si="2"/>
        <v>18595</v>
      </c>
    </row>
    <row r="28" spans="1:79" x14ac:dyDescent="0.2">
      <c r="A28" s="18" t="s">
        <v>242</v>
      </c>
      <c r="B28" s="15" t="s">
        <v>55</v>
      </c>
      <c r="C28" s="16">
        <v>3.1510919592094577</v>
      </c>
      <c r="D28" s="16">
        <v>15.423765905604187</v>
      </c>
      <c r="E28" s="16">
        <v>0.16584694522155041</v>
      </c>
      <c r="F28" s="16">
        <v>0</v>
      </c>
      <c r="G28" s="16">
        <v>0</v>
      </c>
      <c r="H28" s="16">
        <v>0</v>
      </c>
      <c r="I28" s="16">
        <v>0</v>
      </c>
      <c r="J28" s="16">
        <v>85.245329843876902</v>
      </c>
      <c r="K28" s="16">
        <v>216.76195740456637</v>
      </c>
      <c r="L28" s="16">
        <v>1015.9783864272177</v>
      </c>
      <c r="M28" s="16">
        <v>241.14145835213426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129.19477032758778</v>
      </c>
      <c r="W28" s="16">
        <v>0</v>
      </c>
      <c r="X28" s="16">
        <v>91.381666817074262</v>
      </c>
      <c r="Y28" s="16">
        <v>0</v>
      </c>
      <c r="Z28" s="16">
        <v>0.16584694522155041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2.4877041783232561</v>
      </c>
      <c r="AS28" s="16">
        <v>0</v>
      </c>
      <c r="AT28" s="16">
        <v>0</v>
      </c>
      <c r="AU28" s="16">
        <v>0</v>
      </c>
      <c r="AV28" s="16">
        <v>0</v>
      </c>
      <c r="AW28" s="16">
        <v>0.49754083566465118</v>
      </c>
      <c r="AX28" s="16">
        <v>249.93134644887647</v>
      </c>
      <c r="AY28" s="16">
        <v>0</v>
      </c>
      <c r="AZ28" s="16">
        <v>0</v>
      </c>
      <c r="BA28" s="16">
        <v>0</v>
      </c>
      <c r="BB28" s="16">
        <v>0</v>
      </c>
      <c r="BC28" s="16">
        <v>0.49754083566465118</v>
      </c>
      <c r="BD28" s="16">
        <v>0</v>
      </c>
      <c r="BE28" s="16">
        <v>0</v>
      </c>
      <c r="BF28" s="16">
        <v>0.33169389044310083</v>
      </c>
      <c r="BG28" s="16">
        <v>0</v>
      </c>
      <c r="BH28" s="16">
        <v>0</v>
      </c>
      <c r="BI28" s="16">
        <v>0.16584694522155041</v>
      </c>
      <c r="BJ28" s="16">
        <v>0</v>
      </c>
      <c r="BK28" s="16">
        <v>22.555184550130857</v>
      </c>
      <c r="BL28" s="16">
        <v>17.911470083927441</v>
      </c>
      <c r="BM28" s="16">
        <v>1.3267755617724033</v>
      </c>
      <c r="BN28" s="16">
        <v>20.730868152693802</v>
      </c>
      <c r="BO28" s="16">
        <v>5.4729491923111633</v>
      </c>
      <c r="BP28" s="16">
        <v>0</v>
      </c>
      <c r="BQ28" s="16">
        <v>1.3267755617724033</v>
      </c>
      <c r="BR28" s="16">
        <v>0</v>
      </c>
      <c r="BS28" s="16">
        <f t="shared" si="0"/>
        <v>2121.8458171645161</v>
      </c>
      <c r="BT28" s="16">
        <v>3405.8328670697592</v>
      </c>
      <c r="BU28" s="16">
        <v>0</v>
      </c>
      <c r="BV28" s="16">
        <v>0</v>
      </c>
      <c r="BW28" s="16">
        <v>1554.9809583972565</v>
      </c>
      <c r="BX28" s="16">
        <v>0</v>
      </c>
      <c r="BY28" s="16">
        <v>268.34035736846857</v>
      </c>
      <c r="BZ28" s="16">
        <f t="shared" si="1"/>
        <v>5229.1541828354839</v>
      </c>
      <c r="CA28" s="16">
        <f t="shared" si="2"/>
        <v>7351</v>
      </c>
    </row>
    <row r="29" spans="1:79" x14ac:dyDescent="0.2">
      <c r="A29" s="18" t="s">
        <v>151</v>
      </c>
      <c r="B29" s="15" t="s">
        <v>243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40.362499999999997</v>
      </c>
      <c r="K29" s="16">
        <v>0</v>
      </c>
      <c r="L29" s="16">
        <v>597.12757352941185</v>
      </c>
      <c r="M29" s="16">
        <v>121.68106617647059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1.5828431372549019</v>
      </c>
      <c r="AT29" s="16">
        <v>0</v>
      </c>
      <c r="AU29" s="16">
        <v>0</v>
      </c>
      <c r="AV29" s="16">
        <v>0</v>
      </c>
      <c r="AW29" s="16">
        <v>0.39571078431372547</v>
      </c>
      <c r="AX29" s="16">
        <v>447.54889705882357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0.39571078431372547</v>
      </c>
      <c r="BG29" s="16">
        <v>0</v>
      </c>
      <c r="BH29" s="16">
        <v>0</v>
      </c>
      <c r="BI29" s="16">
        <v>0</v>
      </c>
      <c r="BJ29" s="16">
        <v>0</v>
      </c>
      <c r="BK29" s="16">
        <v>115.7454044117647</v>
      </c>
      <c r="BL29" s="16">
        <v>85.077818627450981</v>
      </c>
      <c r="BM29" s="16">
        <v>9.8927696078431371</v>
      </c>
      <c r="BN29" s="16">
        <v>96.355575980392146</v>
      </c>
      <c r="BO29" s="16">
        <v>25.127634803921566</v>
      </c>
      <c r="BP29" s="16">
        <v>0</v>
      </c>
      <c r="BQ29" s="16">
        <v>1.9785539215686274</v>
      </c>
      <c r="BR29" s="16">
        <v>0</v>
      </c>
      <c r="BS29" s="16">
        <f t="shared" si="0"/>
        <v>1543.2720588235295</v>
      </c>
      <c r="BT29" s="16">
        <v>2374.066850490196</v>
      </c>
      <c r="BU29" s="16">
        <v>1.5828431372549019</v>
      </c>
      <c r="BV29" s="16">
        <v>0</v>
      </c>
      <c r="BW29" s="16">
        <v>5739.9827818627446</v>
      </c>
      <c r="BX29" s="16">
        <v>0</v>
      </c>
      <c r="BY29" s="16">
        <v>28.095465686274512</v>
      </c>
      <c r="BZ29" s="16">
        <f t="shared" si="1"/>
        <v>8143.7279411764694</v>
      </c>
      <c r="CA29" s="16">
        <f t="shared" si="2"/>
        <v>9686.9999999999982</v>
      </c>
    </row>
    <row r="30" spans="1:79" x14ac:dyDescent="0.2">
      <c r="A30" s="18" t="s">
        <v>153</v>
      </c>
      <c r="B30" s="15" t="s">
        <v>152</v>
      </c>
      <c r="C30" s="16">
        <v>34.468666176455358</v>
      </c>
      <c r="D30" s="16">
        <v>196.08333937466989</v>
      </c>
      <c r="E30" s="16">
        <v>0.45653862485371333</v>
      </c>
      <c r="F30" s="16">
        <v>0</v>
      </c>
      <c r="G30" s="16">
        <v>0</v>
      </c>
      <c r="H30" s="16">
        <v>0</v>
      </c>
      <c r="I30" s="16">
        <v>0</v>
      </c>
      <c r="J30" s="16">
        <v>760.06072061062378</v>
      </c>
      <c r="K30" s="16">
        <v>0</v>
      </c>
      <c r="L30" s="16">
        <v>1527.0456103648621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343.62140497322827</v>
      </c>
      <c r="W30" s="16">
        <v>0.15217954161790445</v>
      </c>
      <c r="X30" s="16">
        <v>8.3698747889847454</v>
      </c>
      <c r="Y30" s="16">
        <v>82.557401327713166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0.60871816647161781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37.360077467195538</v>
      </c>
      <c r="AS30" s="16">
        <v>0</v>
      </c>
      <c r="AT30" s="16">
        <v>0</v>
      </c>
      <c r="AU30" s="16">
        <v>0</v>
      </c>
      <c r="AV30" s="16">
        <v>0</v>
      </c>
      <c r="AW30" s="16">
        <v>0.38044885404476114</v>
      </c>
      <c r="AX30" s="16">
        <v>283.28221672172913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7.6089770808952226E-2</v>
      </c>
      <c r="BG30" s="16">
        <v>0</v>
      </c>
      <c r="BH30" s="16">
        <v>0</v>
      </c>
      <c r="BI30" s="16">
        <v>0</v>
      </c>
      <c r="BJ30" s="16">
        <v>0</v>
      </c>
      <c r="BK30" s="16">
        <v>12.859171266712925</v>
      </c>
      <c r="BL30" s="16">
        <v>10.043849746781694</v>
      </c>
      <c r="BM30" s="16">
        <v>0.68480793728056999</v>
      </c>
      <c r="BN30" s="16">
        <v>12.174363329432357</v>
      </c>
      <c r="BO30" s="16">
        <v>2.5870522075043758</v>
      </c>
      <c r="BP30" s="16">
        <v>0</v>
      </c>
      <c r="BQ30" s="16">
        <v>0.91307724970742665</v>
      </c>
      <c r="BR30" s="16">
        <v>0</v>
      </c>
      <c r="BS30" s="16">
        <f t="shared" si="0"/>
        <v>3313.7856085006788</v>
      </c>
      <c r="BT30" s="16">
        <v>2010.2156550017089</v>
      </c>
      <c r="BU30" s="16">
        <v>0</v>
      </c>
      <c r="BV30" s="16">
        <v>0</v>
      </c>
      <c r="BW30" s="16">
        <v>1888.6242012490029</v>
      </c>
      <c r="BX30" s="16">
        <v>0</v>
      </c>
      <c r="BY30" s="16">
        <v>134.37453524860962</v>
      </c>
      <c r="BZ30" s="16">
        <f t="shared" si="1"/>
        <v>4033.2143914993212</v>
      </c>
      <c r="CA30" s="16">
        <f t="shared" si="2"/>
        <v>7347</v>
      </c>
    </row>
    <row r="31" spans="1:79" x14ac:dyDescent="0.2">
      <c r="A31" s="18" t="s">
        <v>154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89.427339547489012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34.57413870980988</v>
      </c>
      <c r="AR31" s="16">
        <v>8.6435346774524699</v>
      </c>
      <c r="AS31" s="16">
        <v>0</v>
      </c>
      <c r="AT31" s="16">
        <v>0</v>
      </c>
      <c r="AU31" s="16">
        <v>10.638196526095347</v>
      </c>
      <c r="AV31" s="16">
        <v>0</v>
      </c>
      <c r="AW31" s="16">
        <v>31.249702295405083</v>
      </c>
      <c r="AX31" s="16">
        <v>902.58448651090214</v>
      </c>
      <c r="AY31" s="16">
        <v>0</v>
      </c>
      <c r="AZ31" s="16">
        <v>0</v>
      </c>
      <c r="BA31" s="16">
        <v>0</v>
      </c>
      <c r="BB31" s="16">
        <v>0</v>
      </c>
      <c r="BC31" s="16">
        <v>56.182975403441056</v>
      </c>
      <c r="BD31" s="16">
        <v>6.6488728288095924</v>
      </c>
      <c r="BE31" s="16">
        <v>5.3190982630476737</v>
      </c>
      <c r="BF31" s="16">
        <v>0</v>
      </c>
      <c r="BG31" s="16">
        <v>0</v>
      </c>
      <c r="BH31" s="16">
        <v>0</v>
      </c>
      <c r="BI31" s="16">
        <v>0.33244364144047961</v>
      </c>
      <c r="BJ31" s="16">
        <v>0</v>
      </c>
      <c r="BK31" s="16">
        <v>41.223011538619467</v>
      </c>
      <c r="BL31" s="16">
        <v>32.579476861167002</v>
      </c>
      <c r="BM31" s="16">
        <v>3.6568800558452756</v>
      </c>
      <c r="BN31" s="16">
        <v>35.239025992690841</v>
      </c>
      <c r="BO31" s="16">
        <v>21.941280335071653</v>
      </c>
      <c r="BP31" s="16">
        <v>0</v>
      </c>
      <c r="BQ31" s="16">
        <v>5.3190982630476737</v>
      </c>
      <c r="BR31" s="16">
        <v>0</v>
      </c>
      <c r="BS31" s="16">
        <f t="shared" si="0"/>
        <v>1285.5595614503345</v>
      </c>
      <c r="BT31" s="16">
        <v>777.58567732928179</v>
      </c>
      <c r="BU31" s="16">
        <v>0.66488728288095922</v>
      </c>
      <c r="BV31" s="16">
        <v>0</v>
      </c>
      <c r="BW31" s="16">
        <v>6276.203506754814</v>
      </c>
      <c r="BX31" s="16">
        <v>0</v>
      </c>
      <c r="BY31" s="16">
        <v>-244.01363281731204</v>
      </c>
      <c r="BZ31" s="16">
        <f t="shared" si="1"/>
        <v>6810.4404385496646</v>
      </c>
      <c r="CA31" s="16">
        <f t="shared" si="2"/>
        <v>8095.9999999999991</v>
      </c>
    </row>
    <row r="32" spans="1:79" x14ac:dyDescent="0.2">
      <c r="A32" s="18" t="s">
        <v>155</v>
      </c>
      <c r="B32" s="15" t="s">
        <v>40</v>
      </c>
      <c r="C32" s="16">
        <v>5.0277819492416285</v>
      </c>
      <c r="D32" s="16">
        <v>12.848776092506382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121.22540922060369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2.7932121940231265</v>
      </c>
      <c r="AX32" s="16">
        <v>457.24883616158581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117.31491214897132</v>
      </c>
      <c r="BL32" s="16">
        <v>85.75161435650999</v>
      </c>
      <c r="BM32" s="16">
        <v>7.26235170446013</v>
      </c>
      <c r="BN32" s="16">
        <v>97.762426790809442</v>
      </c>
      <c r="BO32" s="16">
        <v>24.021624868598888</v>
      </c>
      <c r="BP32" s="16">
        <v>0</v>
      </c>
      <c r="BQ32" s="16">
        <v>5.8657456074485657</v>
      </c>
      <c r="BR32" s="16">
        <v>0</v>
      </c>
      <c r="BS32" s="16">
        <f t="shared" si="0"/>
        <v>937.12269109475892</v>
      </c>
      <c r="BT32" s="16">
        <v>326.24718426190117</v>
      </c>
      <c r="BU32" s="16">
        <v>1.6759273164138759</v>
      </c>
      <c r="BV32" s="16">
        <v>0</v>
      </c>
      <c r="BW32" s="16">
        <v>7186.6556540021029</v>
      </c>
      <c r="BX32" s="16">
        <v>0</v>
      </c>
      <c r="BY32" s="16">
        <v>848.29854332482353</v>
      </c>
      <c r="BZ32" s="16">
        <f t="shared" si="1"/>
        <v>8362.8773089052411</v>
      </c>
      <c r="CA32" s="16">
        <f t="shared" si="2"/>
        <v>9300</v>
      </c>
    </row>
    <row r="33" spans="1:79" x14ac:dyDescent="0.2">
      <c r="A33" s="18" t="s">
        <v>156</v>
      </c>
      <c r="B33" s="15" t="s">
        <v>244</v>
      </c>
      <c r="C33" s="16">
        <v>4.9241861944650624</v>
      </c>
      <c r="D33" s="16">
        <v>115.13216292773073</v>
      </c>
      <c r="E33" s="16">
        <v>0.23448505687928867</v>
      </c>
      <c r="F33" s="16">
        <v>7.9724919338958147</v>
      </c>
      <c r="G33" s="16">
        <v>0</v>
      </c>
      <c r="H33" s="16">
        <v>1.6413953981550207</v>
      </c>
      <c r="I33" s="16">
        <v>0</v>
      </c>
      <c r="J33" s="16">
        <v>1206.4256176439401</v>
      </c>
      <c r="K33" s="16">
        <v>0</v>
      </c>
      <c r="L33" s="16">
        <v>3101.7683323992305</v>
      </c>
      <c r="M33" s="16">
        <v>622.79231107139071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234.71954193616796</v>
      </c>
      <c r="T33" s="16">
        <v>0</v>
      </c>
      <c r="U33" s="16">
        <v>0</v>
      </c>
      <c r="V33" s="16">
        <v>0</v>
      </c>
      <c r="W33" s="16">
        <v>0</v>
      </c>
      <c r="X33" s="16">
        <v>121.69774452035082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1053.3068755017646</v>
      </c>
      <c r="AS33" s="16">
        <v>0</v>
      </c>
      <c r="AT33" s="16">
        <v>0</v>
      </c>
      <c r="AU33" s="16">
        <v>0</v>
      </c>
      <c r="AV33" s="16">
        <v>0</v>
      </c>
      <c r="AW33" s="16">
        <v>0.703455170637866</v>
      </c>
      <c r="AX33" s="16">
        <v>810.84932668858016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0.703455170637866</v>
      </c>
      <c r="BG33" s="16">
        <v>0</v>
      </c>
      <c r="BH33" s="16">
        <v>0</v>
      </c>
      <c r="BI33" s="16">
        <v>0</v>
      </c>
      <c r="BJ33" s="16">
        <v>0</v>
      </c>
      <c r="BK33" s="16">
        <v>28.607176939273216</v>
      </c>
      <c r="BL33" s="16">
        <v>21.807110289773846</v>
      </c>
      <c r="BM33" s="16">
        <v>1.406910341275732</v>
      </c>
      <c r="BN33" s="16">
        <v>18.055349379705227</v>
      </c>
      <c r="BO33" s="16">
        <v>6.8000666494993718</v>
      </c>
      <c r="BP33" s="16">
        <v>0</v>
      </c>
      <c r="BQ33" s="16">
        <v>12.662193071481587</v>
      </c>
      <c r="BR33" s="16">
        <v>0</v>
      </c>
      <c r="BS33" s="16">
        <f t="shared" si="0"/>
        <v>7372.2101882848347</v>
      </c>
      <c r="BT33" s="16">
        <v>175.6293076025872</v>
      </c>
      <c r="BU33" s="16">
        <v>1.406910341275732</v>
      </c>
      <c r="BV33" s="16">
        <v>0</v>
      </c>
      <c r="BW33" s="16">
        <v>8026.6579820349307</v>
      </c>
      <c r="BX33" s="16">
        <v>0</v>
      </c>
      <c r="BY33" s="16">
        <v>-95.904388263629073</v>
      </c>
      <c r="BZ33" s="16">
        <f t="shared" si="1"/>
        <v>8107.7898117151653</v>
      </c>
      <c r="CA33" s="16">
        <f t="shared" si="2"/>
        <v>15480</v>
      </c>
    </row>
    <row r="34" spans="1:79" x14ac:dyDescent="0.2">
      <c r="A34" s="18" t="s">
        <v>157</v>
      </c>
      <c r="B34" s="15" t="s">
        <v>41</v>
      </c>
      <c r="C34" s="16">
        <v>258.96447069513857</v>
      </c>
      <c r="D34" s="16">
        <v>2963.959654702408</v>
      </c>
      <c r="E34" s="16">
        <v>261.96746933212177</v>
      </c>
      <c r="F34" s="16">
        <v>0</v>
      </c>
      <c r="G34" s="16">
        <v>0</v>
      </c>
      <c r="H34" s="16">
        <v>0</v>
      </c>
      <c r="I34" s="16">
        <v>0</v>
      </c>
      <c r="J34" s="16">
        <v>3175.5827351203998</v>
      </c>
      <c r="K34" s="16">
        <v>0</v>
      </c>
      <c r="L34" s="16">
        <v>226.46142662426169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6.7125851885506584</v>
      </c>
      <c r="BH34" s="16">
        <v>0</v>
      </c>
      <c r="BI34" s="16">
        <v>0</v>
      </c>
      <c r="BJ34" s="16">
        <v>0</v>
      </c>
      <c r="BK34" s="16">
        <v>15.191640163562017</v>
      </c>
      <c r="BL34" s="16">
        <v>13.071876419809179</v>
      </c>
      <c r="BM34" s="16">
        <v>0</v>
      </c>
      <c r="BN34" s="16">
        <v>1.7664697864606995</v>
      </c>
      <c r="BO34" s="16">
        <v>1.7664697864606995</v>
      </c>
      <c r="BP34" s="16">
        <v>7.0658791458427981</v>
      </c>
      <c r="BQ34" s="16">
        <v>144.1439345751931</v>
      </c>
      <c r="BR34" s="16">
        <v>0</v>
      </c>
      <c r="BS34" s="16">
        <f t="shared" ref="BS34:BS65" si="3">SUM(C34:BR34)</f>
        <v>7076.6546115402089</v>
      </c>
      <c r="BT34" s="16">
        <v>191.66197183098592</v>
      </c>
      <c r="BU34" s="16">
        <v>0</v>
      </c>
      <c r="BV34" s="16">
        <v>0</v>
      </c>
      <c r="BW34" s="16">
        <v>2859.914584279873</v>
      </c>
      <c r="BX34" s="16">
        <v>0</v>
      </c>
      <c r="BY34" s="16">
        <v>-408.23116765106772</v>
      </c>
      <c r="BZ34" s="16">
        <f t="shared" si="1"/>
        <v>2643.3453884597911</v>
      </c>
      <c r="CA34" s="16">
        <f t="shared" si="2"/>
        <v>9720</v>
      </c>
    </row>
    <row r="35" spans="1:79" x14ac:dyDescent="0.2">
      <c r="A35" s="18" t="s">
        <v>158</v>
      </c>
      <c r="B35" s="15" t="s">
        <v>42</v>
      </c>
      <c r="C35" s="16">
        <v>4.6969844990073808</v>
      </c>
      <c r="D35" s="16">
        <v>44.206912931834168</v>
      </c>
      <c r="E35" s="16">
        <v>1.3814660291198178</v>
      </c>
      <c r="F35" s="16">
        <v>0</v>
      </c>
      <c r="G35" s="16">
        <v>0</v>
      </c>
      <c r="H35" s="16">
        <v>0</v>
      </c>
      <c r="I35" s="16">
        <v>0</v>
      </c>
      <c r="J35" s="16">
        <v>1199.3888064818259</v>
      </c>
      <c r="K35" s="16">
        <v>0</v>
      </c>
      <c r="L35" s="16">
        <v>2222.2262544421392</v>
      </c>
      <c r="M35" s="16">
        <v>109.41210950628958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5.525864116479271</v>
      </c>
      <c r="Y35" s="16">
        <v>0</v>
      </c>
      <c r="Z35" s="16">
        <v>1.6577592349437815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0.5525864116479271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101.12331333157067</v>
      </c>
      <c r="AS35" s="16">
        <v>0.82887961747189076</v>
      </c>
      <c r="AT35" s="16">
        <v>0</v>
      </c>
      <c r="AU35" s="16">
        <v>0</v>
      </c>
      <c r="AV35" s="16">
        <v>6.9073301455990892</v>
      </c>
      <c r="AW35" s="16">
        <v>95.32115600926744</v>
      </c>
      <c r="AX35" s="16">
        <v>2042.9119638623865</v>
      </c>
      <c r="AY35" s="16">
        <v>0</v>
      </c>
      <c r="AZ35" s="16">
        <v>0</v>
      </c>
      <c r="BA35" s="16">
        <v>6.3547437339511621</v>
      </c>
      <c r="BB35" s="16">
        <v>0</v>
      </c>
      <c r="BC35" s="16">
        <v>0.5525864116479271</v>
      </c>
      <c r="BD35" s="16">
        <v>0</v>
      </c>
      <c r="BE35" s="16">
        <v>6.3547437339511621</v>
      </c>
      <c r="BF35" s="16">
        <v>1.3814660291198178</v>
      </c>
      <c r="BG35" s="16">
        <v>6.9073301455990892</v>
      </c>
      <c r="BH35" s="16">
        <v>0</v>
      </c>
      <c r="BI35" s="16">
        <v>0</v>
      </c>
      <c r="BJ35" s="16">
        <v>0</v>
      </c>
      <c r="BK35" s="16">
        <v>316.90830708008622</v>
      </c>
      <c r="BL35" s="16">
        <v>336.24883148776365</v>
      </c>
      <c r="BM35" s="16">
        <v>47.798724607545694</v>
      </c>
      <c r="BN35" s="16">
        <v>738.80803237327859</v>
      </c>
      <c r="BO35" s="16">
        <v>196.72076254666206</v>
      </c>
      <c r="BP35" s="16">
        <v>2.2103456465917084</v>
      </c>
      <c r="BQ35" s="16">
        <v>11.880607850430433</v>
      </c>
      <c r="BR35" s="16">
        <v>0</v>
      </c>
      <c r="BS35" s="16">
        <f t="shared" si="3"/>
        <v>7508.2678682662099</v>
      </c>
      <c r="BT35" s="16">
        <v>1265.6991758795771</v>
      </c>
      <c r="BU35" s="16">
        <v>4.6969844990073808</v>
      </c>
      <c r="BV35" s="16">
        <v>0</v>
      </c>
      <c r="BW35" s="16">
        <v>52134.593886541159</v>
      </c>
      <c r="BX35" s="16">
        <v>0</v>
      </c>
      <c r="BY35" s="16">
        <v>740.74208481404628</v>
      </c>
      <c r="BZ35" s="16">
        <f t="shared" si="1"/>
        <v>54145.732131733792</v>
      </c>
      <c r="CA35" s="16">
        <f t="shared" si="2"/>
        <v>61654</v>
      </c>
    </row>
    <row r="36" spans="1:79" x14ac:dyDescent="0.2">
      <c r="A36" s="18" t="s">
        <v>245</v>
      </c>
      <c r="B36" s="15" t="s">
        <v>159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134.90002215575495</v>
      </c>
      <c r="K36" s="16">
        <v>0</v>
      </c>
      <c r="L36" s="16">
        <v>0.50524352867323952</v>
      </c>
      <c r="M36" s="16">
        <v>2566.8055401696147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0.16841450955774653</v>
      </c>
      <c r="AR36" s="16">
        <v>2.1893886242507046</v>
      </c>
      <c r="AS36" s="16">
        <v>1.5157305860197186</v>
      </c>
      <c r="AT36" s="16">
        <v>0</v>
      </c>
      <c r="AU36" s="16">
        <v>2.3578031338084511</v>
      </c>
      <c r="AV36" s="16">
        <v>0</v>
      </c>
      <c r="AW36" s="16">
        <v>163.19365976145636</v>
      </c>
      <c r="AX36" s="16">
        <v>9293.4494664155682</v>
      </c>
      <c r="AY36" s="16">
        <v>0</v>
      </c>
      <c r="AZ36" s="16">
        <v>0</v>
      </c>
      <c r="BA36" s="16">
        <v>0</v>
      </c>
      <c r="BB36" s="16">
        <v>0</v>
      </c>
      <c r="BC36" s="16">
        <v>27.61997956747043</v>
      </c>
      <c r="BD36" s="16">
        <v>0</v>
      </c>
      <c r="BE36" s="16">
        <v>0.33682901911549307</v>
      </c>
      <c r="BF36" s="16">
        <v>0</v>
      </c>
      <c r="BG36" s="16">
        <v>0</v>
      </c>
      <c r="BH36" s="16">
        <v>0</v>
      </c>
      <c r="BI36" s="16">
        <v>0.16841450955774653</v>
      </c>
      <c r="BJ36" s="16">
        <v>0</v>
      </c>
      <c r="BK36" s="16">
        <v>25.599005452777469</v>
      </c>
      <c r="BL36" s="16">
        <v>20.378155656487326</v>
      </c>
      <c r="BM36" s="16">
        <v>2.1893886242507046</v>
      </c>
      <c r="BN36" s="16">
        <v>24.083274866757751</v>
      </c>
      <c r="BO36" s="16">
        <v>51.029596395997196</v>
      </c>
      <c r="BP36" s="16">
        <v>8.0838964587718323</v>
      </c>
      <c r="BQ36" s="16">
        <v>2.8630466624816906</v>
      </c>
      <c r="BR36" s="16">
        <v>0</v>
      </c>
      <c r="BS36" s="16">
        <f t="shared" si="3"/>
        <v>12327.436856098373</v>
      </c>
      <c r="BT36" s="16">
        <v>655.13244217963393</v>
      </c>
      <c r="BU36" s="16">
        <v>0</v>
      </c>
      <c r="BV36" s="16">
        <v>0</v>
      </c>
      <c r="BW36" s="16">
        <v>13984.298801127483</v>
      </c>
      <c r="BX36" s="16">
        <v>0</v>
      </c>
      <c r="BY36" s="16">
        <v>398.13190059451273</v>
      </c>
      <c r="BZ36" s="16">
        <f t="shared" si="1"/>
        <v>15037.563143901631</v>
      </c>
      <c r="CA36" s="16">
        <f t="shared" si="2"/>
        <v>27365.000000000004</v>
      </c>
    </row>
    <row r="37" spans="1:79" x14ac:dyDescent="0.2">
      <c r="A37" s="18" t="s">
        <v>246</v>
      </c>
      <c r="B37" s="15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141.81966292134831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f t="shared" si="3"/>
        <v>141.81966292134831</v>
      </c>
      <c r="BT37" s="16">
        <v>908.45374531835205</v>
      </c>
      <c r="BU37" s="16">
        <v>0</v>
      </c>
      <c r="BV37" s="16">
        <v>0</v>
      </c>
      <c r="BW37" s="16">
        <v>3577.9168539325842</v>
      </c>
      <c r="BX37" s="16">
        <v>0</v>
      </c>
      <c r="BY37" s="16">
        <v>35.809737827715352</v>
      </c>
      <c r="BZ37" s="16">
        <f t="shared" si="1"/>
        <v>4522.180337078652</v>
      </c>
      <c r="CA37" s="16">
        <f t="shared" si="2"/>
        <v>4664</v>
      </c>
    </row>
    <row r="38" spans="1:79" x14ac:dyDescent="0.2">
      <c r="A38" s="18" t="s">
        <v>161</v>
      </c>
      <c r="B38" s="15" t="s">
        <v>57</v>
      </c>
      <c r="C38" s="16">
        <v>22.833380321398366</v>
      </c>
      <c r="D38" s="16">
        <v>0.37637440090217089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1041.929799830843</v>
      </c>
      <c r="P38" s="16">
        <v>918.85537073583305</v>
      </c>
      <c r="Q38" s="16">
        <v>6.7747392162390749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18.818720045108542</v>
      </c>
      <c r="AA38" s="16">
        <v>8.7820693543839869</v>
      </c>
      <c r="AB38" s="16">
        <v>0</v>
      </c>
      <c r="AC38" s="16">
        <v>0</v>
      </c>
      <c r="AD38" s="16">
        <v>0</v>
      </c>
      <c r="AE38" s="16">
        <v>2.7600789399492531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0.12545813363405695</v>
      </c>
      <c r="AL38" s="16">
        <v>10.914857626162954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0.25091626726811389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f t="shared" si="3"/>
        <v>2032.4217648717226</v>
      </c>
      <c r="BT38" s="16">
        <v>42.906681702847479</v>
      </c>
      <c r="BU38" s="16">
        <v>0</v>
      </c>
      <c r="BV38" s="16">
        <v>0</v>
      </c>
      <c r="BW38" s="16">
        <v>12.545813363405694</v>
      </c>
      <c r="BX38" s="16">
        <v>0</v>
      </c>
      <c r="BY38" s="16">
        <v>137.12574006202425</v>
      </c>
      <c r="BZ38" s="16">
        <f t="shared" si="1"/>
        <v>192.57823512827741</v>
      </c>
      <c r="CA38" s="16">
        <f t="shared" si="2"/>
        <v>2225</v>
      </c>
    </row>
    <row r="39" spans="1:79" x14ac:dyDescent="0.2">
      <c r="A39" s="18" t="s">
        <v>162</v>
      </c>
      <c r="B39" s="15" t="s">
        <v>58</v>
      </c>
      <c r="C39" s="16">
        <v>79.734126279661524</v>
      </c>
      <c r="D39" s="16">
        <v>0</v>
      </c>
      <c r="E39" s="16">
        <v>0</v>
      </c>
      <c r="F39" s="16">
        <v>22.1391206580271</v>
      </c>
      <c r="G39" s="16">
        <v>0</v>
      </c>
      <c r="H39" s="16">
        <v>0</v>
      </c>
      <c r="I39" s="16">
        <v>0.16645955381975264</v>
      </c>
      <c r="J39" s="16">
        <v>0</v>
      </c>
      <c r="K39" s="16">
        <v>8.4894372448073856</v>
      </c>
      <c r="L39" s="16">
        <v>26.300609503520921</v>
      </c>
      <c r="M39" s="16">
        <v>0</v>
      </c>
      <c r="N39" s="16">
        <v>0</v>
      </c>
      <c r="O39" s="16">
        <v>668.16864903248722</v>
      </c>
      <c r="P39" s="16">
        <v>3144.5874312089472</v>
      </c>
      <c r="Q39" s="16">
        <v>520.35256524054671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2.3304337534765374</v>
      </c>
      <c r="Y39" s="16">
        <v>0</v>
      </c>
      <c r="Z39" s="16">
        <v>4.1614888454938166</v>
      </c>
      <c r="AA39" s="16">
        <v>3.3291910763950527</v>
      </c>
      <c r="AB39" s="16">
        <v>1.1652168767382687</v>
      </c>
      <c r="AC39" s="16">
        <v>0</v>
      </c>
      <c r="AD39" s="16">
        <v>0</v>
      </c>
      <c r="AE39" s="16">
        <v>8.8223563524468904</v>
      </c>
      <c r="AF39" s="16">
        <v>0</v>
      </c>
      <c r="AG39" s="16">
        <v>0.49937866145925791</v>
      </c>
      <c r="AH39" s="16">
        <v>0</v>
      </c>
      <c r="AI39" s="16">
        <v>0</v>
      </c>
      <c r="AJ39" s="16">
        <v>413.65199124208533</v>
      </c>
      <c r="AK39" s="16">
        <v>7.9900585833481266</v>
      </c>
      <c r="AL39" s="16">
        <v>267.33404343452275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0.83229776909876318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1.1652168767382687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0.33291910763950527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10.819870998283923</v>
      </c>
      <c r="BR39" s="16">
        <v>0</v>
      </c>
      <c r="BS39" s="16">
        <f t="shared" si="3"/>
        <v>5192.372862299545</v>
      </c>
      <c r="BT39" s="16">
        <v>151.14527486833541</v>
      </c>
      <c r="BU39" s="16">
        <v>0</v>
      </c>
      <c r="BV39" s="16">
        <v>0</v>
      </c>
      <c r="BW39" s="16">
        <v>269.6644771879993</v>
      </c>
      <c r="BX39" s="16">
        <v>0</v>
      </c>
      <c r="BY39" s="16">
        <v>12.817385644120954</v>
      </c>
      <c r="BZ39" s="16">
        <f t="shared" si="1"/>
        <v>433.62713770045565</v>
      </c>
      <c r="CA39" s="16">
        <f t="shared" si="2"/>
        <v>5626.0000000000009</v>
      </c>
    </row>
    <row r="40" spans="1:79" x14ac:dyDescent="0.2">
      <c r="A40" s="18" t="s">
        <v>247</v>
      </c>
      <c r="B40" s="15" t="s">
        <v>163</v>
      </c>
      <c r="C40" s="16">
        <v>207.00789507814019</v>
      </c>
      <c r="D40" s="16">
        <v>4.4655015887426242</v>
      </c>
      <c r="E40" s="16">
        <v>0.95689319758770508</v>
      </c>
      <c r="F40" s="16">
        <v>52.310161468127873</v>
      </c>
      <c r="G40" s="16">
        <v>83.887636988522132</v>
      </c>
      <c r="H40" s="16">
        <v>0</v>
      </c>
      <c r="I40" s="16">
        <v>2.5517151935672131</v>
      </c>
      <c r="J40" s="16">
        <v>0</v>
      </c>
      <c r="K40" s="16">
        <v>41.146407496271323</v>
      </c>
      <c r="L40" s="16">
        <v>89.310031774852476</v>
      </c>
      <c r="M40" s="16">
        <v>0</v>
      </c>
      <c r="N40" s="16">
        <v>0</v>
      </c>
      <c r="O40" s="16">
        <v>1563.5634848583102</v>
      </c>
      <c r="P40" s="16">
        <v>320.55922119188119</v>
      </c>
      <c r="Q40" s="16">
        <v>471.11041761234679</v>
      </c>
      <c r="R40" s="16">
        <v>0</v>
      </c>
      <c r="S40" s="16">
        <v>71.12906102068608</v>
      </c>
      <c r="T40" s="16">
        <v>0</v>
      </c>
      <c r="U40" s="16">
        <v>0</v>
      </c>
      <c r="V40" s="16">
        <v>0</v>
      </c>
      <c r="W40" s="16">
        <v>0</v>
      </c>
      <c r="X40" s="16">
        <v>12.75857596783607</v>
      </c>
      <c r="Y40" s="16">
        <v>0</v>
      </c>
      <c r="Z40" s="16">
        <v>0.31896439919590164</v>
      </c>
      <c r="AA40" s="16">
        <v>286.74899487711559</v>
      </c>
      <c r="AB40" s="16">
        <v>6.3792879839180348</v>
      </c>
      <c r="AC40" s="16">
        <v>0</v>
      </c>
      <c r="AD40" s="16">
        <v>0</v>
      </c>
      <c r="AE40" s="16">
        <v>0.63792879839180328</v>
      </c>
      <c r="AF40" s="16">
        <v>0</v>
      </c>
      <c r="AG40" s="16">
        <v>2.8706795927631155</v>
      </c>
      <c r="AH40" s="16">
        <v>2.8706795927631155</v>
      </c>
      <c r="AI40" s="16">
        <v>1.9137863951754102</v>
      </c>
      <c r="AJ40" s="16">
        <v>0</v>
      </c>
      <c r="AK40" s="16">
        <v>18.499935153362298</v>
      </c>
      <c r="AL40" s="16">
        <v>204.77514428376887</v>
      </c>
      <c r="AM40" s="16">
        <v>0.31896439919590164</v>
      </c>
      <c r="AN40" s="16">
        <v>14.991326762207379</v>
      </c>
      <c r="AO40" s="16">
        <v>5.1034303871344262</v>
      </c>
      <c r="AP40" s="16">
        <v>297.27482005058039</v>
      </c>
      <c r="AQ40" s="16">
        <v>0.63792879839180328</v>
      </c>
      <c r="AR40" s="16">
        <v>71.766989819077878</v>
      </c>
      <c r="AS40" s="16">
        <v>25.517151935672139</v>
      </c>
      <c r="AT40" s="16">
        <v>7.0172167823098377</v>
      </c>
      <c r="AU40" s="16">
        <v>0</v>
      </c>
      <c r="AV40" s="16">
        <v>0</v>
      </c>
      <c r="AW40" s="16">
        <v>184.36142273523117</v>
      </c>
      <c r="AX40" s="16">
        <v>132.05126126710329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0.95689319758770508</v>
      </c>
      <c r="BG40" s="16">
        <v>0</v>
      </c>
      <c r="BH40" s="16">
        <v>0</v>
      </c>
      <c r="BI40" s="16">
        <v>5.7413591855262309</v>
      </c>
      <c r="BJ40" s="16">
        <v>0</v>
      </c>
      <c r="BK40" s="16">
        <v>21.689579145321314</v>
      </c>
      <c r="BL40" s="16">
        <v>25.517151935672139</v>
      </c>
      <c r="BM40" s="16">
        <v>0</v>
      </c>
      <c r="BN40" s="16">
        <v>18.8188995525582</v>
      </c>
      <c r="BO40" s="16">
        <v>7.3361811815057392</v>
      </c>
      <c r="BP40" s="16">
        <v>0</v>
      </c>
      <c r="BQ40" s="16">
        <v>533.62743985474356</v>
      </c>
      <c r="BR40" s="16">
        <v>0</v>
      </c>
      <c r="BS40" s="16">
        <f t="shared" si="3"/>
        <v>4798.5004215031449</v>
      </c>
      <c r="BT40" s="16">
        <v>388.17967382141234</v>
      </c>
      <c r="BU40" s="16">
        <v>0</v>
      </c>
      <c r="BV40" s="16">
        <v>0</v>
      </c>
      <c r="BW40" s="16">
        <v>14146.07110433824</v>
      </c>
      <c r="BX40" s="16">
        <v>0</v>
      </c>
      <c r="BY40" s="16">
        <v>342.24880033720257</v>
      </c>
      <c r="BZ40" s="16">
        <f t="shared" si="1"/>
        <v>14876.499578496854</v>
      </c>
      <c r="CA40" s="16">
        <f t="shared" si="2"/>
        <v>19675</v>
      </c>
    </row>
    <row r="41" spans="1:79" x14ac:dyDescent="0.2">
      <c r="A41" s="18" t="s">
        <v>248</v>
      </c>
      <c r="B41" s="15" t="s">
        <v>11</v>
      </c>
      <c r="C41" s="16">
        <v>0.68484923687802457</v>
      </c>
      <c r="D41" s="16">
        <v>0.68484923687802457</v>
      </c>
      <c r="E41" s="16">
        <v>7.1909169872192571</v>
      </c>
      <c r="F41" s="16">
        <v>0.68484923687802457</v>
      </c>
      <c r="G41" s="16">
        <v>63.348554411217265</v>
      </c>
      <c r="H41" s="16">
        <v>0</v>
      </c>
      <c r="I41" s="16">
        <v>0</v>
      </c>
      <c r="J41" s="16">
        <v>3.7666708028291351</v>
      </c>
      <c r="K41" s="16">
        <v>0</v>
      </c>
      <c r="L41" s="16">
        <v>4.1090954212681474</v>
      </c>
      <c r="M41" s="16">
        <v>0</v>
      </c>
      <c r="N41" s="16">
        <v>0</v>
      </c>
      <c r="O41" s="16">
        <v>5.1363692765851843</v>
      </c>
      <c r="P41" s="16">
        <v>1258.7528973818091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5.8212185134632088</v>
      </c>
      <c r="Y41" s="16">
        <v>0</v>
      </c>
      <c r="Z41" s="16">
        <v>0</v>
      </c>
      <c r="AA41" s="16">
        <v>0</v>
      </c>
      <c r="AB41" s="16">
        <v>8.2181908425362948</v>
      </c>
      <c r="AC41" s="16">
        <v>3.4242461843901228</v>
      </c>
      <c r="AD41" s="16">
        <v>0</v>
      </c>
      <c r="AE41" s="16">
        <v>27.393969475120983</v>
      </c>
      <c r="AF41" s="16">
        <v>0</v>
      </c>
      <c r="AG41" s="16">
        <v>0.68484923687802457</v>
      </c>
      <c r="AH41" s="16">
        <v>0.68484923687802457</v>
      </c>
      <c r="AI41" s="16">
        <v>0</v>
      </c>
      <c r="AJ41" s="16">
        <v>0</v>
      </c>
      <c r="AK41" s="16">
        <v>0</v>
      </c>
      <c r="AL41" s="16">
        <v>0</v>
      </c>
      <c r="AM41" s="16">
        <v>0.34242461843901228</v>
      </c>
      <c r="AN41" s="16">
        <v>76.018265293460729</v>
      </c>
      <c r="AO41" s="16">
        <v>72.251594490631589</v>
      </c>
      <c r="AP41" s="16">
        <v>23.969723290730862</v>
      </c>
      <c r="AQ41" s="16">
        <v>0.34242461843901228</v>
      </c>
      <c r="AR41" s="16">
        <v>236.27298672291849</v>
      </c>
      <c r="AS41" s="16">
        <v>139.024395086239</v>
      </c>
      <c r="AT41" s="16">
        <v>5.1363692765851843</v>
      </c>
      <c r="AU41" s="16">
        <v>97.933440873557515</v>
      </c>
      <c r="AV41" s="16">
        <v>63.690979029656283</v>
      </c>
      <c r="AW41" s="16">
        <v>66.08795135872937</v>
      </c>
      <c r="AX41" s="16">
        <v>155.8032013897506</v>
      </c>
      <c r="AY41" s="16">
        <v>0</v>
      </c>
      <c r="AZ41" s="16">
        <v>84.236456135997031</v>
      </c>
      <c r="BA41" s="16">
        <v>21.572750961657775</v>
      </c>
      <c r="BB41" s="16">
        <v>0</v>
      </c>
      <c r="BC41" s="16">
        <v>353.72463084749967</v>
      </c>
      <c r="BD41" s="16">
        <v>24.996997146047899</v>
      </c>
      <c r="BE41" s="16">
        <v>4.793944658146172</v>
      </c>
      <c r="BF41" s="16">
        <v>99.303139347313561</v>
      </c>
      <c r="BG41" s="16">
        <v>23.969723290730862</v>
      </c>
      <c r="BH41" s="16">
        <v>0</v>
      </c>
      <c r="BI41" s="16">
        <v>104.09708400545973</v>
      </c>
      <c r="BJ41" s="16">
        <v>137.99712123092195</v>
      </c>
      <c r="BK41" s="16">
        <v>425.63380071969226</v>
      </c>
      <c r="BL41" s="16">
        <v>397.21255738925424</v>
      </c>
      <c r="BM41" s="16">
        <v>0</v>
      </c>
      <c r="BN41" s="16">
        <v>46.227323489266659</v>
      </c>
      <c r="BO41" s="16">
        <v>23.969723290730862</v>
      </c>
      <c r="BP41" s="16">
        <v>87.318277701948134</v>
      </c>
      <c r="BQ41" s="16">
        <v>631.43099640153866</v>
      </c>
      <c r="BR41" s="16">
        <v>0</v>
      </c>
      <c r="BS41" s="16">
        <f t="shared" si="3"/>
        <v>4793.9446581461707</v>
      </c>
      <c r="BT41" s="16">
        <v>818.73726268767837</v>
      </c>
      <c r="BU41" s="16">
        <v>10.957587790048393</v>
      </c>
      <c r="BV41" s="16">
        <v>0</v>
      </c>
      <c r="BW41" s="16">
        <v>48259.956024320636</v>
      </c>
      <c r="BX41" s="16">
        <v>0</v>
      </c>
      <c r="BY41" s="16">
        <v>1308.4044670554661</v>
      </c>
      <c r="BZ41" s="16">
        <f t="shared" si="1"/>
        <v>50398.055341853826</v>
      </c>
      <c r="CA41" s="16">
        <f t="shared" si="2"/>
        <v>55192</v>
      </c>
    </row>
    <row r="42" spans="1:79" x14ac:dyDescent="0.2">
      <c r="A42" s="18" t="s">
        <v>249</v>
      </c>
      <c r="B42" s="15" t="s">
        <v>164</v>
      </c>
      <c r="C42" s="16">
        <v>0.6367266851338873</v>
      </c>
      <c r="D42" s="16">
        <v>0.31836334256694365</v>
      </c>
      <c r="E42" s="16">
        <v>0</v>
      </c>
      <c r="F42" s="16">
        <v>0</v>
      </c>
      <c r="G42" s="16">
        <v>3.1836334256694365</v>
      </c>
      <c r="H42" s="16">
        <v>0</v>
      </c>
      <c r="I42" s="16">
        <v>0</v>
      </c>
      <c r="J42" s="16">
        <v>1.9101800554016621</v>
      </c>
      <c r="K42" s="16">
        <v>0</v>
      </c>
      <c r="L42" s="16">
        <v>4.1387234533702681</v>
      </c>
      <c r="M42" s="16">
        <v>0</v>
      </c>
      <c r="N42" s="16">
        <v>0</v>
      </c>
      <c r="O42" s="16">
        <v>0</v>
      </c>
      <c r="P42" s="16">
        <v>0</v>
      </c>
      <c r="Q42" s="16">
        <v>2715.6393120960297</v>
      </c>
      <c r="R42" s="16">
        <v>0</v>
      </c>
      <c r="S42" s="16">
        <v>41.387234533702674</v>
      </c>
      <c r="T42" s="16">
        <v>0</v>
      </c>
      <c r="U42" s="16">
        <v>0</v>
      </c>
      <c r="V42" s="16">
        <v>0</v>
      </c>
      <c r="W42" s="16">
        <v>0</v>
      </c>
      <c r="X42" s="16">
        <v>0.95509002770083107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15.599803785780239</v>
      </c>
      <c r="AF42" s="16">
        <v>0</v>
      </c>
      <c r="AG42" s="16">
        <v>0</v>
      </c>
      <c r="AH42" s="16">
        <v>0</v>
      </c>
      <c r="AI42" s="16">
        <v>0.6367266851338873</v>
      </c>
      <c r="AJ42" s="16">
        <v>2.2285433979686058</v>
      </c>
      <c r="AK42" s="16">
        <v>0</v>
      </c>
      <c r="AL42" s="16">
        <v>20.693617266851337</v>
      </c>
      <c r="AM42" s="16">
        <v>0</v>
      </c>
      <c r="AN42" s="16">
        <v>85.63973915050785</v>
      </c>
      <c r="AO42" s="16">
        <v>0</v>
      </c>
      <c r="AP42" s="16">
        <v>14.326350415512467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0.31836334256694365</v>
      </c>
      <c r="AX42" s="16">
        <v>0</v>
      </c>
      <c r="AY42" s="16">
        <v>0</v>
      </c>
      <c r="AZ42" s="16">
        <v>14.644713758079408</v>
      </c>
      <c r="BA42" s="16">
        <v>0</v>
      </c>
      <c r="BB42" s="16">
        <v>1.9101800554016621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2.2285433979686058</v>
      </c>
      <c r="BJ42" s="16">
        <v>37.248511080332406</v>
      </c>
      <c r="BK42" s="16">
        <v>12.097807017543859</v>
      </c>
      <c r="BL42" s="16">
        <v>0.31836334256694365</v>
      </c>
      <c r="BM42" s="16">
        <v>0</v>
      </c>
      <c r="BN42" s="16">
        <v>0.31836334256694365</v>
      </c>
      <c r="BO42" s="16">
        <v>0</v>
      </c>
      <c r="BP42" s="16">
        <v>0</v>
      </c>
      <c r="BQ42" s="16">
        <v>0</v>
      </c>
      <c r="BR42" s="16">
        <v>0</v>
      </c>
      <c r="BS42" s="16">
        <f t="shared" si="3"/>
        <v>2976.3788896583569</v>
      </c>
      <c r="BT42" s="16">
        <v>2848.0784626038781</v>
      </c>
      <c r="BU42" s="16">
        <v>0</v>
      </c>
      <c r="BV42" s="16">
        <v>0</v>
      </c>
      <c r="BW42" s="16">
        <v>20746.147218374885</v>
      </c>
      <c r="BX42" s="16">
        <v>0</v>
      </c>
      <c r="BY42" s="16">
        <v>1012.395429362881</v>
      </c>
      <c r="BZ42" s="16">
        <f t="shared" si="1"/>
        <v>24606.621110341643</v>
      </c>
      <c r="CA42" s="16">
        <f t="shared" si="2"/>
        <v>27583</v>
      </c>
    </row>
    <row r="43" spans="1:79" x14ac:dyDescent="0.2">
      <c r="A43" s="18" t="s">
        <v>250</v>
      </c>
      <c r="B43" s="15" t="s">
        <v>251</v>
      </c>
      <c r="C43" s="16">
        <v>152.54544457844534</v>
      </c>
      <c r="D43" s="16">
        <v>107.71924131125974</v>
      </c>
      <c r="E43" s="16">
        <v>7.1585571757482729</v>
      </c>
      <c r="F43" s="16">
        <v>1.0226510251068961</v>
      </c>
      <c r="G43" s="16">
        <v>0</v>
      </c>
      <c r="H43" s="16">
        <v>0</v>
      </c>
      <c r="I43" s="16">
        <v>0</v>
      </c>
      <c r="J43" s="16">
        <v>12.101370463764939</v>
      </c>
      <c r="K43" s="16">
        <v>0</v>
      </c>
      <c r="L43" s="16">
        <v>85.902686108979282</v>
      </c>
      <c r="M43" s="16">
        <v>26.077601140225855</v>
      </c>
      <c r="N43" s="16">
        <v>0</v>
      </c>
      <c r="O43" s="16">
        <v>7.1585571757482729</v>
      </c>
      <c r="P43" s="16">
        <v>0</v>
      </c>
      <c r="Q43" s="16">
        <v>0</v>
      </c>
      <c r="R43" s="16">
        <v>938.62319921061294</v>
      </c>
      <c r="S43" s="16">
        <v>131.75154040127177</v>
      </c>
      <c r="T43" s="16">
        <v>0</v>
      </c>
      <c r="U43" s="16">
        <v>0</v>
      </c>
      <c r="V43" s="16">
        <v>0</v>
      </c>
      <c r="W43" s="16">
        <v>4.9428132880166649</v>
      </c>
      <c r="X43" s="16">
        <v>10.908277601140226</v>
      </c>
      <c r="Y43" s="16">
        <v>0</v>
      </c>
      <c r="Z43" s="16">
        <v>0</v>
      </c>
      <c r="AA43" s="16">
        <v>0</v>
      </c>
      <c r="AB43" s="16">
        <v>8.8629755509264321</v>
      </c>
      <c r="AC43" s="16">
        <v>3.5792785878741364</v>
      </c>
      <c r="AD43" s="16">
        <v>0</v>
      </c>
      <c r="AE43" s="16">
        <v>61.699945181449401</v>
      </c>
      <c r="AF43" s="16">
        <v>0</v>
      </c>
      <c r="AG43" s="16">
        <v>0.6817673500712641</v>
      </c>
      <c r="AH43" s="16">
        <v>63.574805394145372</v>
      </c>
      <c r="AI43" s="16">
        <v>42.78090121697182</v>
      </c>
      <c r="AJ43" s="16">
        <v>20.282578664620107</v>
      </c>
      <c r="AK43" s="16">
        <v>22.498322552351716</v>
      </c>
      <c r="AL43" s="16">
        <v>1413.4741585352483</v>
      </c>
      <c r="AM43" s="16">
        <v>0</v>
      </c>
      <c r="AN43" s="16">
        <v>101.07200964806491</v>
      </c>
      <c r="AO43" s="16">
        <v>1.1930928626247121</v>
      </c>
      <c r="AP43" s="16">
        <v>1380.238000219274</v>
      </c>
      <c r="AQ43" s="16">
        <v>0</v>
      </c>
      <c r="AR43" s="16">
        <v>570.12794649709463</v>
      </c>
      <c r="AS43" s="16">
        <v>0</v>
      </c>
      <c r="AT43" s="16">
        <v>0</v>
      </c>
      <c r="AU43" s="16">
        <v>0</v>
      </c>
      <c r="AV43" s="16">
        <v>21.646113364762638</v>
      </c>
      <c r="AW43" s="16">
        <v>0</v>
      </c>
      <c r="AX43" s="16">
        <v>0</v>
      </c>
      <c r="AY43" s="16">
        <v>0</v>
      </c>
      <c r="AZ43" s="16">
        <v>28.122903190439644</v>
      </c>
      <c r="BA43" s="16">
        <v>0</v>
      </c>
      <c r="BB43" s="16">
        <v>0</v>
      </c>
      <c r="BC43" s="16">
        <v>0</v>
      </c>
      <c r="BD43" s="16">
        <v>120.67282096261374</v>
      </c>
      <c r="BE43" s="16">
        <v>0</v>
      </c>
      <c r="BF43" s="16">
        <v>0</v>
      </c>
      <c r="BG43" s="16">
        <v>0</v>
      </c>
      <c r="BH43" s="16">
        <v>0</v>
      </c>
      <c r="BI43" s="16">
        <v>31.190856265760335</v>
      </c>
      <c r="BJ43" s="16">
        <v>0</v>
      </c>
      <c r="BK43" s="16">
        <v>17.896392939370685</v>
      </c>
      <c r="BL43" s="16">
        <v>6.135906150641377</v>
      </c>
      <c r="BM43" s="16">
        <v>0</v>
      </c>
      <c r="BN43" s="16">
        <v>1.0226510251068961</v>
      </c>
      <c r="BO43" s="16">
        <v>0</v>
      </c>
      <c r="BP43" s="16">
        <v>0</v>
      </c>
      <c r="BQ43" s="16">
        <v>59.654643131235609</v>
      </c>
      <c r="BR43" s="16">
        <v>0</v>
      </c>
      <c r="BS43" s="16">
        <f t="shared" si="3"/>
        <v>5462.3200087709674</v>
      </c>
      <c r="BT43" s="16">
        <v>1890.1999780725796</v>
      </c>
      <c r="BU43" s="16">
        <v>0</v>
      </c>
      <c r="BV43" s="16">
        <v>0</v>
      </c>
      <c r="BW43" s="16">
        <v>506.8940247779849</v>
      </c>
      <c r="BX43" s="16">
        <v>15.680649051639074</v>
      </c>
      <c r="BY43" s="16">
        <v>-102.0946606731718</v>
      </c>
      <c r="BZ43" s="16">
        <f t="shared" si="1"/>
        <v>2310.6799912290321</v>
      </c>
      <c r="CA43" s="16">
        <f t="shared" si="2"/>
        <v>7773</v>
      </c>
    </row>
    <row r="44" spans="1:79" x14ac:dyDescent="0.2">
      <c r="A44" s="18" t="s">
        <v>165</v>
      </c>
      <c r="B44" s="15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577.95463342881476</v>
      </c>
      <c r="T44" s="16">
        <v>0</v>
      </c>
      <c r="U44" s="16">
        <v>0</v>
      </c>
      <c r="V44" s="16">
        <v>0</v>
      </c>
      <c r="W44" s="16">
        <v>2.232716575056128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f t="shared" si="3"/>
        <v>580.18735000387085</v>
      </c>
      <c r="BT44" s="16">
        <v>1558.7019689814458</v>
      </c>
      <c r="BU44" s="16">
        <v>0</v>
      </c>
      <c r="BV44" s="16">
        <v>0</v>
      </c>
      <c r="BW44" s="16">
        <v>0</v>
      </c>
      <c r="BX44" s="16">
        <v>0</v>
      </c>
      <c r="BY44" s="16">
        <v>-78.889318985316507</v>
      </c>
      <c r="BZ44" s="16">
        <f t="shared" si="1"/>
        <v>1479.8126499961293</v>
      </c>
      <c r="CA44" s="16">
        <f t="shared" si="2"/>
        <v>2060</v>
      </c>
    </row>
    <row r="45" spans="1:79" x14ac:dyDescent="0.2">
      <c r="A45" s="18" t="s">
        <v>252</v>
      </c>
      <c r="B45" s="15" t="s">
        <v>166</v>
      </c>
      <c r="C45" s="16">
        <v>142.25744638057449</v>
      </c>
      <c r="D45" s="16">
        <v>47.182644310764111</v>
      </c>
      <c r="E45" s="16">
        <v>5.6761075862573369</v>
      </c>
      <c r="F45" s="16">
        <v>0.70951344828216711</v>
      </c>
      <c r="G45" s="16">
        <v>14.545025689784426</v>
      </c>
      <c r="H45" s="16">
        <v>37.426834396884317</v>
      </c>
      <c r="I45" s="16">
        <v>5.6761075862573369</v>
      </c>
      <c r="J45" s="16">
        <v>878.20027061125234</v>
      </c>
      <c r="K45" s="16">
        <v>4.0797023276224609</v>
      </c>
      <c r="L45" s="16">
        <v>956.42412828436125</v>
      </c>
      <c r="M45" s="16">
        <v>67.403777586805873</v>
      </c>
      <c r="N45" s="16">
        <v>175.07244336362473</v>
      </c>
      <c r="O45" s="16">
        <v>150.59422939788996</v>
      </c>
      <c r="P45" s="16">
        <v>89.221316121482502</v>
      </c>
      <c r="Q45" s="16">
        <v>143.67647327713883</v>
      </c>
      <c r="R45" s="16">
        <v>301.36583715785048</v>
      </c>
      <c r="S45" s="16">
        <v>2491.9886087290411</v>
      </c>
      <c r="T45" s="16">
        <v>319.28105172697519</v>
      </c>
      <c r="U45" s="16">
        <v>42.038671810718398</v>
      </c>
      <c r="V45" s="16">
        <v>13.125998793220091</v>
      </c>
      <c r="W45" s="16">
        <v>15.609295862207675</v>
      </c>
      <c r="X45" s="16">
        <v>57.647967672926079</v>
      </c>
      <c r="Y45" s="16">
        <v>392.53831526210894</v>
      </c>
      <c r="Z45" s="16">
        <v>229.70497888135159</v>
      </c>
      <c r="AA45" s="16">
        <v>588.54140535005763</v>
      </c>
      <c r="AB45" s="16">
        <v>413.29158362436237</v>
      </c>
      <c r="AC45" s="16">
        <v>7.0951344828216714</v>
      </c>
      <c r="AD45" s="16">
        <v>3.0154321551992105</v>
      </c>
      <c r="AE45" s="16">
        <v>334.35821250297124</v>
      </c>
      <c r="AF45" s="16">
        <v>207.1779268983928</v>
      </c>
      <c r="AG45" s="16">
        <v>110.32934120787698</v>
      </c>
      <c r="AH45" s="16">
        <v>34.588780603755644</v>
      </c>
      <c r="AI45" s="16">
        <v>100.04139620778557</v>
      </c>
      <c r="AJ45" s="16">
        <v>190.85911758790294</v>
      </c>
      <c r="AK45" s="16">
        <v>11.884350258726299</v>
      </c>
      <c r="AL45" s="16">
        <v>247.08805836426467</v>
      </c>
      <c r="AM45" s="16">
        <v>3.5475672414108357</v>
      </c>
      <c r="AN45" s="16">
        <v>17.560457844983635</v>
      </c>
      <c r="AO45" s="16">
        <v>15.254539138066594</v>
      </c>
      <c r="AP45" s="16">
        <v>78.93337112139109</v>
      </c>
      <c r="AQ45" s="16">
        <v>163.72022819111007</v>
      </c>
      <c r="AR45" s="16">
        <v>1521.1968331169662</v>
      </c>
      <c r="AS45" s="16">
        <v>47.714779396975736</v>
      </c>
      <c r="AT45" s="16">
        <v>11.884350258726299</v>
      </c>
      <c r="AU45" s="16">
        <v>3.7249456034813773</v>
      </c>
      <c r="AV45" s="16">
        <v>72.370371724781037</v>
      </c>
      <c r="AW45" s="16">
        <v>50.730211552174943</v>
      </c>
      <c r="AX45" s="16">
        <v>355.46623758936573</v>
      </c>
      <c r="AY45" s="16">
        <v>227.75381689857562</v>
      </c>
      <c r="AZ45" s="16">
        <v>34.588780603755644</v>
      </c>
      <c r="BA45" s="16">
        <v>7.8046479311038377</v>
      </c>
      <c r="BB45" s="16">
        <v>189.08533396719753</v>
      </c>
      <c r="BC45" s="16">
        <v>398.56917957250738</v>
      </c>
      <c r="BD45" s="16">
        <v>86.560640690424378</v>
      </c>
      <c r="BE45" s="16">
        <v>432.62582509005136</v>
      </c>
      <c r="BF45" s="16">
        <v>105.89488215611344</v>
      </c>
      <c r="BG45" s="16">
        <v>153.07752646687754</v>
      </c>
      <c r="BH45" s="16">
        <v>141.19317620815124</v>
      </c>
      <c r="BI45" s="16">
        <v>617.2767000054854</v>
      </c>
      <c r="BJ45" s="16">
        <v>10.110566638020879</v>
      </c>
      <c r="BK45" s="16">
        <v>213.74092629500285</v>
      </c>
      <c r="BL45" s="16">
        <v>194.58406319138433</v>
      </c>
      <c r="BM45" s="16">
        <v>135.69444698396444</v>
      </c>
      <c r="BN45" s="16">
        <v>45.58623905212923</v>
      </c>
      <c r="BO45" s="16">
        <v>226.8669250882229</v>
      </c>
      <c r="BP45" s="16">
        <v>7.2725128448922129</v>
      </c>
      <c r="BQ45" s="16">
        <v>152.90014810480699</v>
      </c>
      <c r="BR45" s="16">
        <v>0</v>
      </c>
      <c r="BS45" s="16">
        <f t="shared" si="3"/>
        <v>14553.007716077598</v>
      </c>
      <c r="BT45" s="16">
        <v>1441.1991918231518</v>
      </c>
      <c r="BU45" s="16">
        <v>0</v>
      </c>
      <c r="BV45" s="16">
        <v>0</v>
      </c>
      <c r="BW45" s="16">
        <v>3673.8606352050615</v>
      </c>
      <c r="BX45" s="16">
        <v>0</v>
      </c>
      <c r="BY45" s="16">
        <v>-266.06754310581266</v>
      </c>
      <c r="BZ45" s="16">
        <f t="shared" si="1"/>
        <v>4848.9922839224009</v>
      </c>
      <c r="CA45" s="16">
        <f t="shared" si="2"/>
        <v>19402</v>
      </c>
    </row>
    <row r="46" spans="1:79" x14ac:dyDescent="0.2">
      <c r="A46" s="18" t="s">
        <v>253</v>
      </c>
      <c r="B46" s="15" t="s">
        <v>167</v>
      </c>
      <c r="C46" s="16">
        <v>4.9187267185912633</v>
      </c>
      <c r="D46" s="16">
        <v>0</v>
      </c>
      <c r="E46" s="16">
        <v>1.4053504910260752</v>
      </c>
      <c r="F46" s="16">
        <v>0</v>
      </c>
      <c r="G46" s="16">
        <v>6.3240772096173377</v>
      </c>
      <c r="H46" s="16">
        <v>10.540128682695563</v>
      </c>
      <c r="I46" s="16">
        <v>2.4593633592956317</v>
      </c>
      <c r="J46" s="16">
        <v>31.971723670843208</v>
      </c>
      <c r="K46" s="16">
        <v>7.7294277006434138</v>
      </c>
      <c r="L46" s="16">
        <v>41.106501862512701</v>
      </c>
      <c r="M46" s="16">
        <v>154.58855401286829</v>
      </c>
      <c r="N46" s="16">
        <v>0</v>
      </c>
      <c r="O46" s="16">
        <v>5.9727395868608193</v>
      </c>
      <c r="P46" s="16">
        <v>5.9727395868608193</v>
      </c>
      <c r="Q46" s="16">
        <v>2.1080257365391128</v>
      </c>
      <c r="R46" s="16">
        <v>11.594141550965121</v>
      </c>
      <c r="S46" s="16">
        <v>80.104977988486283</v>
      </c>
      <c r="T46" s="16">
        <v>625.02963088384695</v>
      </c>
      <c r="U46" s="16">
        <v>2.1080257365391128</v>
      </c>
      <c r="V46" s="16">
        <v>4.2160514730782257</v>
      </c>
      <c r="W46" s="16">
        <v>0.35133762275651881</v>
      </c>
      <c r="X46" s="16">
        <v>13.350829664747714</v>
      </c>
      <c r="Y46" s="16">
        <v>0</v>
      </c>
      <c r="Z46" s="16">
        <v>5.2700643413477817</v>
      </c>
      <c r="AA46" s="16">
        <v>11.945479173721639</v>
      </c>
      <c r="AB46" s="16">
        <v>4.5673890958347441</v>
      </c>
      <c r="AC46" s="16">
        <v>8.4321029461564514</v>
      </c>
      <c r="AD46" s="16">
        <v>0.70267524551303762</v>
      </c>
      <c r="AE46" s="16">
        <v>10.540128682695563</v>
      </c>
      <c r="AF46" s="16">
        <v>117.34676600067729</v>
      </c>
      <c r="AG46" s="16">
        <v>4.9187267185912633</v>
      </c>
      <c r="AH46" s="16">
        <v>9.4861158144260074</v>
      </c>
      <c r="AI46" s="16">
        <v>13.702167287504233</v>
      </c>
      <c r="AJ46" s="16">
        <v>10.188791059939046</v>
      </c>
      <c r="AK46" s="16">
        <v>2.4593633592956317</v>
      </c>
      <c r="AL46" s="16">
        <v>14.404842533017272</v>
      </c>
      <c r="AM46" s="16">
        <v>0</v>
      </c>
      <c r="AN46" s="16">
        <v>14.756180155773789</v>
      </c>
      <c r="AO46" s="16">
        <v>5.2700643413477817</v>
      </c>
      <c r="AP46" s="16">
        <v>17.21554351506942</v>
      </c>
      <c r="AQ46" s="16">
        <v>51.997968167964785</v>
      </c>
      <c r="AR46" s="16">
        <v>3982.0606163223838</v>
      </c>
      <c r="AS46" s="16">
        <v>30.917710802573655</v>
      </c>
      <c r="AT46" s="16">
        <v>0.35133762275651881</v>
      </c>
      <c r="AU46" s="16">
        <v>19.674906874365053</v>
      </c>
      <c r="AV46" s="16">
        <v>27.755672197764987</v>
      </c>
      <c r="AW46" s="16">
        <v>1.0540128682695564</v>
      </c>
      <c r="AX46" s="16">
        <v>35.836437521164918</v>
      </c>
      <c r="AY46" s="16">
        <v>724.80951574669825</v>
      </c>
      <c r="AZ46" s="16">
        <v>117.34676600067729</v>
      </c>
      <c r="BA46" s="16">
        <v>352.39163562478836</v>
      </c>
      <c r="BB46" s="16">
        <v>328.14933965458852</v>
      </c>
      <c r="BC46" s="16">
        <v>912.07246867592278</v>
      </c>
      <c r="BD46" s="16">
        <v>209.04588554012869</v>
      </c>
      <c r="BE46" s="16">
        <v>320.06857433118864</v>
      </c>
      <c r="BF46" s="16">
        <v>139.48103623433795</v>
      </c>
      <c r="BG46" s="16">
        <v>1727.5270910938029</v>
      </c>
      <c r="BH46" s="16">
        <v>34.079749407382323</v>
      </c>
      <c r="BI46" s="16">
        <v>882.56010836437508</v>
      </c>
      <c r="BJ46" s="16">
        <v>0.70267524551303762</v>
      </c>
      <c r="BK46" s="16">
        <v>739.91703352522859</v>
      </c>
      <c r="BL46" s="16">
        <v>170.3987470369116</v>
      </c>
      <c r="BM46" s="16">
        <v>5.2700643413477817</v>
      </c>
      <c r="BN46" s="16">
        <v>59.024720623095156</v>
      </c>
      <c r="BO46" s="16">
        <v>12.999492041991196</v>
      </c>
      <c r="BP46" s="16">
        <v>216.42397561801556</v>
      </c>
      <c r="BQ46" s="16">
        <v>191.83034202505928</v>
      </c>
      <c r="BR46" s="16">
        <v>0</v>
      </c>
      <c r="BS46" s="16">
        <f t="shared" si="3"/>
        <v>12556.806637317981</v>
      </c>
      <c r="BT46" s="16">
        <v>32.323061293599729</v>
      </c>
      <c r="BU46" s="16">
        <v>0</v>
      </c>
      <c r="BV46" s="16">
        <v>0</v>
      </c>
      <c r="BW46" s="16">
        <v>258.23315272604134</v>
      </c>
      <c r="BX46" s="16">
        <v>0</v>
      </c>
      <c r="BY46" s="16">
        <v>-397.36285133762277</v>
      </c>
      <c r="BZ46" s="16">
        <f t="shared" si="1"/>
        <v>-106.80663731798171</v>
      </c>
      <c r="CA46" s="16">
        <f t="shared" si="2"/>
        <v>12450</v>
      </c>
    </row>
    <row r="47" spans="1:79" x14ac:dyDescent="0.2">
      <c r="A47" s="18" t="s">
        <v>168</v>
      </c>
      <c r="B47" s="15" t="s">
        <v>46</v>
      </c>
      <c r="C47" s="16">
        <v>0</v>
      </c>
      <c r="D47" s="16">
        <v>0</v>
      </c>
      <c r="E47" s="16">
        <v>0</v>
      </c>
      <c r="F47" s="16">
        <v>0</v>
      </c>
      <c r="G47" s="16">
        <v>199.17472212262462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734.63434922911438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24.170204374327714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f t="shared" si="3"/>
        <v>957.9792757260667</v>
      </c>
      <c r="BT47" s="16">
        <v>204.24478307637148</v>
      </c>
      <c r="BU47" s="16">
        <v>0</v>
      </c>
      <c r="BV47" s="16">
        <v>0</v>
      </c>
      <c r="BW47" s="16">
        <v>32.474614557188957</v>
      </c>
      <c r="BX47" s="16">
        <v>0</v>
      </c>
      <c r="BY47" s="16">
        <v>24.301326640372892</v>
      </c>
      <c r="BZ47" s="16">
        <f t="shared" si="1"/>
        <v>261.02072427393335</v>
      </c>
      <c r="CA47" s="16">
        <f t="shared" si="2"/>
        <v>1219</v>
      </c>
    </row>
    <row r="48" spans="1:79" x14ac:dyDescent="0.2">
      <c r="A48" s="18" t="s">
        <v>169</v>
      </c>
      <c r="B48" s="15" t="s">
        <v>24</v>
      </c>
      <c r="C48" s="16">
        <v>241.00107569272359</v>
      </c>
      <c r="D48" s="16">
        <v>222.43308177517457</v>
      </c>
      <c r="E48" s="16">
        <v>26.033476008109933</v>
      </c>
      <c r="F48" s="16">
        <v>0.1914226177066907</v>
      </c>
      <c r="G48" s="16">
        <v>106.43097544492002</v>
      </c>
      <c r="H48" s="16">
        <v>0.38284523541338139</v>
      </c>
      <c r="I48" s="16">
        <v>0.95711308853345345</v>
      </c>
      <c r="J48" s="16">
        <v>126.91319553953593</v>
      </c>
      <c r="K48" s="16">
        <v>2.2970714124802885</v>
      </c>
      <c r="L48" s="16">
        <v>17.228035593602161</v>
      </c>
      <c r="M48" s="16">
        <v>25.076362919576482</v>
      </c>
      <c r="N48" s="16">
        <v>0.1914226177066907</v>
      </c>
      <c r="O48" s="16">
        <v>0.1914226177066907</v>
      </c>
      <c r="P48" s="16">
        <v>0</v>
      </c>
      <c r="Q48" s="16">
        <v>0</v>
      </c>
      <c r="R48" s="16">
        <v>39.433059247578285</v>
      </c>
      <c r="S48" s="16">
        <v>5.3598332957873396</v>
      </c>
      <c r="T48" s="16">
        <v>0</v>
      </c>
      <c r="U48" s="16">
        <v>1.7228035593602162</v>
      </c>
      <c r="V48" s="16">
        <v>0</v>
      </c>
      <c r="W48" s="16">
        <v>0.1914226177066907</v>
      </c>
      <c r="X48" s="16">
        <v>0.38284523541338139</v>
      </c>
      <c r="Y48" s="16">
        <v>0</v>
      </c>
      <c r="Z48" s="16">
        <v>0</v>
      </c>
      <c r="AA48" s="16">
        <v>0</v>
      </c>
      <c r="AB48" s="16">
        <v>0.38284523541338139</v>
      </c>
      <c r="AC48" s="16">
        <v>0.57426785312007211</v>
      </c>
      <c r="AD48" s="16">
        <v>0.1914226177066907</v>
      </c>
      <c r="AE48" s="16">
        <v>3.2541845010137416</v>
      </c>
      <c r="AF48" s="16">
        <v>0</v>
      </c>
      <c r="AG48" s="16">
        <v>0.38284523541338139</v>
      </c>
      <c r="AH48" s="16">
        <v>0.76569047082676278</v>
      </c>
      <c r="AI48" s="16">
        <v>9.3797082676278443</v>
      </c>
      <c r="AJ48" s="16">
        <v>1.9142261770669069</v>
      </c>
      <c r="AK48" s="16">
        <v>0.1914226177066907</v>
      </c>
      <c r="AL48" s="16">
        <v>1.3399583239468349</v>
      </c>
      <c r="AM48" s="16">
        <v>2.1056487947735976</v>
      </c>
      <c r="AN48" s="16">
        <v>8.9968630322144634</v>
      </c>
      <c r="AO48" s="16">
        <v>34.264648569497631</v>
      </c>
      <c r="AP48" s="16">
        <v>221.47596868664115</v>
      </c>
      <c r="AQ48" s="16">
        <v>249.04082563640461</v>
      </c>
      <c r="AR48" s="16">
        <v>538.47182360892089</v>
      </c>
      <c r="AS48" s="16">
        <v>464.00842532101819</v>
      </c>
      <c r="AT48" s="16">
        <v>6.3169463843207936</v>
      </c>
      <c r="AU48" s="16">
        <v>27.373434332056771</v>
      </c>
      <c r="AV48" s="16">
        <v>29.479083126830368</v>
      </c>
      <c r="AW48" s="16">
        <v>16.270922505068707</v>
      </c>
      <c r="AX48" s="16">
        <v>54.746868664113542</v>
      </c>
      <c r="AY48" s="16">
        <v>5.7426785312007205</v>
      </c>
      <c r="AZ48" s="16">
        <v>13.78242847488173</v>
      </c>
      <c r="BA48" s="16">
        <v>25.650630772696555</v>
      </c>
      <c r="BB48" s="16">
        <v>51.30126154539311</v>
      </c>
      <c r="BC48" s="16">
        <v>204.82220094615903</v>
      </c>
      <c r="BD48" s="16">
        <v>28.713392656003606</v>
      </c>
      <c r="BE48" s="16">
        <v>212.86195088984005</v>
      </c>
      <c r="BF48" s="16">
        <v>96.859844559585497</v>
      </c>
      <c r="BG48" s="16">
        <v>30.436196215363822</v>
      </c>
      <c r="BH48" s="16">
        <v>133.9958323946835</v>
      </c>
      <c r="BI48" s="16">
        <v>163.09207028610047</v>
      </c>
      <c r="BJ48" s="16">
        <v>31.776154539310657</v>
      </c>
      <c r="BK48" s="16">
        <v>420.55549110159944</v>
      </c>
      <c r="BL48" s="16">
        <v>51.109838927686418</v>
      </c>
      <c r="BM48" s="16">
        <v>11.676779680108131</v>
      </c>
      <c r="BN48" s="16">
        <v>20.290797476909212</v>
      </c>
      <c r="BO48" s="16">
        <v>72.932017346249168</v>
      </c>
      <c r="BP48" s="16">
        <v>26.416321243523313</v>
      </c>
      <c r="BQ48" s="16">
        <v>81.928880378463617</v>
      </c>
      <c r="BR48" s="16">
        <v>0</v>
      </c>
      <c r="BS48" s="16">
        <f t="shared" si="3"/>
        <v>4171.2902624464969</v>
      </c>
      <c r="BT48" s="16">
        <v>0</v>
      </c>
      <c r="BU48" s="16">
        <v>0</v>
      </c>
      <c r="BV48" s="16">
        <v>0</v>
      </c>
      <c r="BW48" s="16">
        <v>29817.709737553501</v>
      </c>
      <c r="BX48" s="16">
        <v>0</v>
      </c>
      <c r="BY48" s="16">
        <v>0</v>
      </c>
      <c r="BZ48" s="16">
        <f t="shared" si="1"/>
        <v>29817.709737553501</v>
      </c>
      <c r="CA48" s="16">
        <f t="shared" si="2"/>
        <v>33989</v>
      </c>
    </row>
    <row r="49" spans="1:79" x14ac:dyDescent="0.2">
      <c r="A49" s="18" t="s">
        <v>170</v>
      </c>
      <c r="B49" s="15" t="s">
        <v>44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f t="shared" si="3"/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f t="shared" si="1"/>
        <v>0</v>
      </c>
      <c r="CA49" s="16">
        <f t="shared" si="2"/>
        <v>0</v>
      </c>
    </row>
    <row r="50" spans="1:79" x14ac:dyDescent="0.2">
      <c r="A50" s="18" t="s">
        <v>171</v>
      </c>
      <c r="B50" s="15" t="s">
        <v>59</v>
      </c>
      <c r="C50" s="16">
        <v>4.1874953032238666</v>
      </c>
      <c r="D50" s="16">
        <v>2.3580070639513036</v>
      </c>
      <c r="E50" s="16">
        <v>0.44720823626662659</v>
      </c>
      <c r="F50" s="16">
        <v>23.742691816337267</v>
      </c>
      <c r="G50" s="16">
        <v>2.0734200045089048</v>
      </c>
      <c r="H50" s="16">
        <v>0</v>
      </c>
      <c r="I50" s="16">
        <v>16.058841211392501</v>
      </c>
      <c r="J50" s="16">
        <v>34.394378898324192</v>
      </c>
      <c r="K50" s="16">
        <v>0</v>
      </c>
      <c r="L50" s="16">
        <v>16.302772976628841</v>
      </c>
      <c r="M50" s="16">
        <v>6.7894341324115128</v>
      </c>
      <c r="N50" s="16">
        <v>0</v>
      </c>
      <c r="O50" s="16">
        <v>1.8701435334786203</v>
      </c>
      <c r="P50" s="16">
        <v>0</v>
      </c>
      <c r="Q50" s="16">
        <v>0</v>
      </c>
      <c r="R50" s="16">
        <v>2.0327647103028479</v>
      </c>
      <c r="S50" s="16">
        <v>58.015104832043285</v>
      </c>
      <c r="T50" s="16">
        <v>0</v>
      </c>
      <c r="U50" s="16">
        <v>17.522431802810551</v>
      </c>
      <c r="V50" s="16">
        <v>0</v>
      </c>
      <c r="W50" s="16">
        <v>45.493274216577738</v>
      </c>
      <c r="X50" s="16">
        <v>6.7487788382054559</v>
      </c>
      <c r="Y50" s="16">
        <v>0.81310588412113927</v>
      </c>
      <c r="Z50" s="16">
        <v>0.48786353047268355</v>
      </c>
      <c r="AA50" s="16">
        <v>2.2766964755391896</v>
      </c>
      <c r="AB50" s="16">
        <v>31.263921244457805</v>
      </c>
      <c r="AC50" s="16">
        <v>17.319155331780266</v>
      </c>
      <c r="AD50" s="16">
        <v>119.89246261366198</v>
      </c>
      <c r="AE50" s="16">
        <v>1.2196588261817087</v>
      </c>
      <c r="AF50" s="16">
        <v>0</v>
      </c>
      <c r="AG50" s="16">
        <v>0.20327647103028482</v>
      </c>
      <c r="AH50" s="16">
        <v>4.7160141279026071</v>
      </c>
      <c r="AI50" s="16">
        <v>0.12196588261817089</v>
      </c>
      <c r="AJ50" s="16">
        <v>0.12196588261817089</v>
      </c>
      <c r="AK50" s="16">
        <v>0.32524235364845566</v>
      </c>
      <c r="AL50" s="16">
        <v>0.12196588261817089</v>
      </c>
      <c r="AM50" s="16">
        <v>0.40655294206056963</v>
      </c>
      <c r="AN50" s="16">
        <v>22.88893063801007</v>
      </c>
      <c r="AO50" s="16">
        <v>4.1874953032238666</v>
      </c>
      <c r="AP50" s="16">
        <v>40.939881265499359</v>
      </c>
      <c r="AQ50" s="16">
        <v>0.2845870594423987</v>
      </c>
      <c r="AR50" s="16">
        <v>36.305177726008864</v>
      </c>
      <c r="AS50" s="16">
        <v>8.1310588412113916E-2</v>
      </c>
      <c r="AT50" s="16">
        <v>58.177726008867516</v>
      </c>
      <c r="AU50" s="16">
        <v>0</v>
      </c>
      <c r="AV50" s="16">
        <v>25.16562711354926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8.1310588412113916E-2</v>
      </c>
      <c r="BG50" s="16">
        <v>0</v>
      </c>
      <c r="BH50" s="16">
        <v>0.36589764785451268</v>
      </c>
      <c r="BI50" s="16">
        <v>0.77245058991508231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f t="shared" si="3"/>
        <v>606.57698955436967</v>
      </c>
      <c r="BT50" s="16">
        <v>497.33621402269483</v>
      </c>
      <c r="BU50" s="16">
        <v>0</v>
      </c>
      <c r="BV50" s="16">
        <v>0</v>
      </c>
      <c r="BW50" s="16">
        <v>0</v>
      </c>
      <c r="BX50" s="16">
        <v>0</v>
      </c>
      <c r="BY50" s="16">
        <v>-21.913203577064703</v>
      </c>
      <c r="BZ50" s="16">
        <f t="shared" si="1"/>
        <v>475.42301044563015</v>
      </c>
      <c r="CA50" s="16">
        <f t="shared" si="2"/>
        <v>1081.9999999999998</v>
      </c>
    </row>
    <row r="51" spans="1:79" x14ac:dyDescent="0.2">
      <c r="A51" s="18" t="s">
        <v>172</v>
      </c>
      <c r="B51" s="15" t="s">
        <v>45</v>
      </c>
      <c r="C51" s="16">
        <v>1516.8942132002317</v>
      </c>
      <c r="D51" s="16">
        <v>424.46714425776548</v>
      </c>
      <c r="E51" s="16">
        <v>86.082234056776144</v>
      </c>
      <c r="F51" s="16">
        <v>91.495543473416816</v>
      </c>
      <c r="G51" s="16">
        <v>32.267569856054187</v>
      </c>
      <c r="H51" s="16">
        <v>769.32679709434467</v>
      </c>
      <c r="I51" s="16">
        <v>128.22113284905745</v>
      </c>
      <c r="J51" s="16">
        <v>322.25112527296227</v>
      </c>
      <c r="K51" s="16">
        <v>149.13136726235572</v>
      </c>
      <c r="L51" s="16">
        <v>422.87499442934177</v>
      </c>
      <c r="M51" s="16">
        <v>77.272338339498191</v>
      </c>
      <c r="N51" s="16">
        <v>2.7597263692677929</v>
      </c>
      <c r="O51" s="16">
        <v>20.910234413298276</v>
      </c>
      <c r="P51" s="16">
        <v>15.815354962342349</v>
      </c>
      <c r="Q51" s="16">
        <v>14.541635099603369</v>
      </c>
      <c r="R51" s="16">
        <v>12.524911983599983</v>
      </c>
      <c r="S51" s="16">
        <v>66.339576184321942</v>
      </c>
      <c r="T51" s="16">
        <v>3.078156334952538</v>
      </c>
      <c r="U51" s="16">
        <v>3.5027296225321987</v>
      </c>
      <c r="V51" s="16">
        <v>133.20986897811846</v>
      </c>
      <c r="W51" s="16">
        <v>128.11498952716252</v>
      </c>
      <c r="X51" s="16">
        <v>42.98804536744062</v>
      </c>
      <c r="Y51" s="16">
        <v>34.284292972057578</v>
      </c>
      <c r="Z51" s="16">
        <v>23.351530816881322</v>
      </c>
      <c r="AA51" s="16">
        <v>91.283256829626993</v>
      </c>
      <c r="AB51" s="16">
        <v>123.23239671999643</v>
      </c>
      <c r="AC51" s="16">
        <v>112.29963456482017</v>
      </c>
      <c r="AD51" s="16">
        <v>27.703407014572843</v>
      </c>
      <c r="AE51" s="16">
        <v>44.474051873969429</v>
      </c>
      <c r="AF51" s="16">
        <v>29.083270199206737</v>
      </c>
      <c r="AG51" s="16">
        <v>33.116716431213511</v>
      </c>
      <c r="AH51" s="16">
        <v>35.558012834796557</v>
      </c>
      <c r="AI51" s="16">
        <v>128.22113284905745</v>
      </c>
      <c r="AJ51" s="16">
        <v>29.401700164891484</v>
      </c>
      <c r="AK51" s="16">
        <v>11.038905477071172</v>
      </c>
      <c r="AL51" s="16">
        <v>31.524566602789786</v>
      </c>
      <c r="AM51" s="16">
        <v>28.977126877311822</v>
      </c>
      <c r="AN51" s="16">
        <v>303.888330585142</v>
      </c>
      <c r="AO51" s="16">
        <v>99.987009225010027</v>
      </c>
      <c r="AP51" s="16">
        <v>610.43024421765665</v>
      </c>
      <c r="AQ51" s="16">
        <v>21.971667632247428</v>
      </c>
      <c r="AR51" s="16">
        <v>1417.1194906190117</v>
      </c>
      <c r="AS51" s="16">
        <v>10070.453808101964</v>
      </c>
      <c r="AT51" s="16">
        <v>58.484970364098217</v>
      </c>
      <c r="AU51" s="16">
        <v>8.3853224296982933</v>
      </c>
      <c r="AV51" s="16">
        <v>192.86241588306075</v>
      </c>
      <c r="AW51" s="16">
        <v>2.6535830473728774</v>
      </c>
      <c r="AX51" s="16">
        <v>0.53071660947457555</v>
      </c>
      <c r="AY51" s="16">
        <v>0.2122866437898302</v>
      </c>
      <c r="AZ51" s="16">
        <v>1.0614332189491511</v>
      </c>
      <c r="BA51" s="16">
        <v>0.2122866437898302</v>
      </c>
      <c r="BB51" s="16">
        <v>0</v>
      </c>
      <c r="BC51" s="16">
        <v>0</v>
      </c>
      <c r="BD51" s="16">
        <v>0.2122866437898302</v>
      </c>
      <c r="BE51" s="16">
        <v>0</v>
      </c>
      <c r="BF51" s="16">
        <v>1.5921498284237265</v>
      </c>
      <c r="BG51" s="16">
        <v>0.1061433218949151</v>
      </c>
      <c r="BH51" s="16">
        <v>12.524911983599983</v>
      </c>
      <c r="BI51" s="16">
        <v>0.1061433218949151</v>
      </c>
      <c r="BJ51" s="16">
        <v>47.446064887027049</v>
      </c>
      <c r="BK51" s="16">
        <v>54.769954097776193</v>
      </c>
      <c r="BL51" s="16">
        <v>15.496924996657606</v>
      </c>
      <c r="BM51" s="16">
        <v>12.949485271179643</v>
      </c>
      <c r="BN51" s="16">
        <v>5.3071660947457548</v>
      </c>
      <c r="BO51" s="16">
        <v>6.8993159231694818</v>
      </c>
      <c r="BP51" s="16">
        <v>7.7484624983288031</v>
      </c>
      <c r="BQ51" s="16">
        <v>28.446410267837248</v>
      </c>
      <c r="BR51" s="16">
        <v>0</v>
      </c>
      <c r="BS51" s="16">
        <f t="shared" si="3"/>
        <v>18229.478675520302</v>
      </c>
      <c r="BT51" s="16">
        <v>0</v>
      </c>
      <c r="BU51" s="16">
        <v>0</v>
      </c>
      <c r="BV51" s="16">
        <v>0</v>
      </c>
      <c r="BW51" s="16">
        <v>824.52132447970052</v>
      </c>
      <c r="BX51" s="16">
        <v>0</v>
      </c>
      <c r="BY51" s="16">
        <v>0</v>
      </c>
      <c r="BZ51" s="16">
        <f t="shared" si="1"/>
        <v>824.52132447970052</v>
      </c>
      <c r="CA51" s="16">
        <f t="shared" si="2"/>
        <v>19054.000000000004</v>
      </c>
    </row>
    <row r="52" spans="1:79" x14ac:dyDescent="0.2">
      <c r="A52" s="18" t="s">
        <v>254</v>
      </c>
      <c r="B52" s="15" t="s">
        <v>47</v>
      </c>
      <c r="C52" s="16">
        <v>166.02171064574154</v>
      </c>
      <c r="D52" s="16">
        <v>112.69661534399394</v>
      </c>
      <c r="E52" s="16">
        <v>7.066303612390052</v>
      </c>
      <c r="F52" s="16">
        <v>1.9669092529333136</v>
      </c>
      <c r="G52" s="16">
        <v>124.64376784329257</v>
      </c>
      <c r="H52" s="16">
        <v>68.841823852665968</v>
      </c>
      <c r="I52" s="16">
        <v>11.218667590804825</v>
      </c>
      <c r="J52" s="16">
        <v>10.490182682311007</v>
      </c>
      <c r="K52" s="16">
        <v>0.14569698169876397</v>
      </c>
      <c r="L52" s="16">
        <v>65.417944782745025</v>
      </c>
      <c r="M52" s="16">
        <v>8.231879465980164</v>
      </c>
      <c r="N52" s="16">
        <v>0.50993943594567381</v>
      </c>
      <c r="O52" s="16">
        <v>8.5961219202270733</v>
      </c>
      <c r="P52" s="16">
        <v>0</v>
      </c>
      <c r="Q52" s="16">
        <v>9.7616977738171862</v>
      </c>
      <c r="R52" s="16">
        <v>0</v>
      </c>
      <c r="S52" s="16">
        <v>59.371520042246317</v>
      </c>
      <c r="T52" s="16">
        <v>0</v>
      </c>
      <c r="U52" s="16">
        <v>15555.411099559384</v>
      </c>
      <c r="V52" s="16">
        <v>0</v>
      </c>
      <c r="W52" s="16">
        <v>146.57116358895655</v>
      </c>
      <c r="X52" s="16">
        <v>80.060491443470809</v>
      </c>
      <c r="Y52" s="16">
        <v>29.79503275739723</v>
      </c>
      <c r="Z52" s="16">
        <v>0.87418189019258374</v>
      </c>
      <c r="AA52" s="16">
        <v>141.03467828440353</v>
      </c>
      <c r="AB52" s="16">
        <v>243.60535340033334</v>
      </c>
      <c r="AC52" s="16">
        <v>245.57226265326668</v>
      </c>
      <c r="AD52" s="16">
        <v>20.033334983580044</v>
      </c>
      <c r="AE52" s="16">
        <v>14.27830420647887</v>
      </c>
      <c r="AF52" s="16">
        <v>7.2848490849381983E-2</v>
      </c>
      <c r="AG52" s="16">
        <v>60.901338350083336</v>
      </c>
      <c r="AH52" s="16">
        <v>18.503516675743022</v>
      </c>
      <c r="AI52" s="16">
        <v>15.152486096671453</v>
      </c>
      <c r="AJ52" s="16">
        <v>28.993699358054027</v>
      </c>
      <c r="AK52" s="16">
        <v>1.4569698169876397</v>
      </c>
      <c r="AL52" s="16">
        <v>7.7947885208838716</v>
      </c>
      <c r="AM52" s="16">
        <v>19.304850075086225</v>
      </c>
      <c r="AN52" s="16">
        <v>21.708850273115832</v>
      </c>
      <c r="AO52" s="16">
        <v>14.059758733930723</v>
      </c>
      <c r="AP52" s="16">
        <v>142.71019357393931</v>
      </c>
      <c r="AQ52" s="16">
        <v>0.36424245424690993</v>
      </c>
      <c r="AR52" s="16">
        <v>476.42913015495822</v>
      </c>
      <c r="AS52" s="16">
        <v>384.20294073964061</v>
      </c>
      <c r="AT52" s="16">
        <v>5.6821822862517948</v>
      </c>
      <c r="AU52" s="16">
        <v>0</v>
      </c>
      <c r="AV52" s="16">
        <v>9.9802432463653314</v>
      </c>
      <c r="AW52" s="16">
        <v>1.7483637803851675</v>
      </c>
      <c r="AX52" s="16">
        <v>268.37384028912322</v>
      </c>
      <c r="AY52" s="16">
        <v>0</v>
      </c>
      <c r="AZ52" s="16">
        <v>0.29139396339752793</v>
      </c>
      <c r="BA52" s="16">
        <v>0</v>
      </c>
      <c r="BB52" s="16">
        <v>0</v>
      </c>
      <c r="BC52" s="16">
        <v>0</v>
      </c>
      <c r="BD52" s="16">
        <v>0.29139396339752793</v>
      </c>
      <c r="BE52" s="16">
        <v>0</v>
      </c>
      <c r="BF52" s="16">
        <v>13.185576843738138</v>
      </c>
      <c r="BG52" s="16">
        <v>2.9139396339752794</v>
      </c>
      <c r="BH52" s="16">
        <v>23.967153489446673</v>
      </c>
      <c r="BI52" s="16">
        <v>0.14569698169876397</v>
      </c>
      <c r="BJ52" s="16">
        <v>0</v>
      </c>
      <c r="BK52" s="16">
        <v>51.066792085416765</v>
      </c>
      <c r="BL52" s="16">
        <v>11.582910045051735</v>
      </c>
      <c r="BM52" s="16">
        <v>0</v>
      </c>
      <c r="BN52" s="16">
        <v>3.0596366156740435</v>
      </c>
      <c r="BO52" s="16">
        <v>4.3709094509629196</v>
      </c>
      <c r="BP52" s="16">
        <v>0.29139396339752793</v>
      </c>
      <c r="BQ52" s="16">
        <v>30.523517665891049</v>
      </c>
      <c r="BR52" s="16">
        <v>0</v>
      </c>
      <c r="BS52" s="16">
        <f t="shared" si="3"/>
        <v>18751.347241612617</v>
      </c>
      <c r="BT52" s="16">
        <v>520.06537617373806</v>
      </c>
      <c r="BU52" s="16">
        <v>0</v>
      </c>
      <c r="BV52" s="16">
        <v>0</v>
      </c>
      <c r="BW52" s="16">
        <v>2777.2030166509894</v>
      </c>
      <c r="BX52" s="16">
        <v>0</v>
      </c>
      <c r="BY52" s="16">
        <v>23.384365562651617</v>
      </c>
      <c r="BZ52" s="16">
        <f t="shared" si="1"/>
        <v>3320.652758387379</v>
      </c>
      <c r="CA52" s="16">
        <f t="shared" si="2"/>
        <v>22071.999999999996</v>
      </c>
    </row>
    <row r="53" spans="1:79" x14ac:dyDescent="0.2">
      <c r="A53" s="18" t="s">
        <v>255</v>
      </c>
      <c r="B53" s="15" t="s">
        <v>256</v>
      </c>
      <c r="C53" s="16">
        <v>21.863406787839793</v>
      </c>
      <c r="D53" s="16">
        <v>20.745391668007077</v>
      </c>
      <c r="E53" s="16">
        <v>0.8695673154254463</v>
      </c>
      <c r="F53" s="16">
        <v>0.74534341322181119</v>
      </c>
      <c r="G53" s="16">
        <v>204.96943863599807</v>
      </c>
      <c r="H53" s="16">
        <v>0</v>
      </c>
      <c r="I53" s="16">
        <v>0.3726717066109056</v>
      </c>
      <c r="J53" s="16">
        <v>44.223709184494126</v>
      </c>
      <c r="K53" s="16">
        <v>13.664629242399872</v>
      </c>
      <c r="L53" s="16">
        <v>21.739182885636158</v>
      </c>
      <c r="M53" s="16">
        <v>13.043509731381695</v>
      </c>
      <c r="N53" s="16">
        <v>0</v>
      </c>
      <c r="O53" s="16">
        <v>0</v>
      </c>
      <c r="P53" s="16">
        <v>0</v>
      </c>
      <c r="Q53" s="16">
        <v>0</v>
      </c>
      <c r="R53" s="16">
        <v>12.91928582917806</v>
      </c>
      <c r="S53" s="16">
        <v>1.6149107286472575</v>
      </c>
      <c r="T53" s="16">
        <v>0</v>
      </c>
      <c r="U53" s="16">
        <v>5005.3536914910728</v>
      </c>
      <c r="V53" s="16">
        <v>83.726910085250111</v>
      </c>
      <c r="W53" s="16">
        <v>75.155460833199299</v>
      </c>
      <c r="X53" s="16">
        <v>66.832459385555737</v>
      </c>
      <c r="Y53" s="16">
        <v>377.7648866012546</v>
      </c>
      <c r="Z53" s="16">
        <v>218.63406787839796</v>
      </c>
      <c r="AA53" s="16">
        <v>0</v>
      </c>
      <c r="AB53" s="16">
        <v>0.24844780440727038</v>
      </c>
      <c r="AC53" s="16">
        <v>0.12422390220363519</v>
      </c>
      <c r="AD53" s="16">
        <v>0</v>
      </c>
      <c r="AE53" s="16">
        <v>9.3167926652726401</v>
      </c>
      <c r="AF53" s="16">
        <v>0</v>
      </c>
      <c r="AG53" s="16">
        <v>0.62111951101817597</v>
      </c>
      <c r="AH53" s="16">
        <v>0.49689560881454076</v>
      </c>
      <c r="AI53" s="16">
        <v>4.8447321859417727</v>
      </c>
      <c r="AJ53" s="16">
        <v>0.62111951101817597</v>
      </c>
      <c r="AK53" s="16">
        <v>0.12422390220363519</v>
      </c>
      <c r="AL53" s="16">
        <v>0.74534341322181119</v>
      </c>
      <c r="AM53" s="16">
        <v>0.74534341322181119</v>
      </c>
      <c r="AN53" s="16">
        <v>3.1055975550908799</v>
      </c>
      <c r="AO53" s="16">
        <v>10.434807785105358</v>
      </c>
      <c r="AP53" s="16">
        <v>113.41642271191893</v>
      </c>
      <c r="AQ53" s="16">
        <v>119.62761782210069</v>
      </c>
      <c r="AR53" s="16">
        <v>177.39173234679106</v>
      </c>
      <c r="AS53" s="16">
        <v>280.87024288241918</v>
      </c>
      <c r="AT53" s="16">
        <v>2.2360302396654337</v>
      </c>
      <c r="AU53" s="16">
        <v>9.4410165674762752</v>
      </c>
      <c r="AV53" s="16">
        <v>16.27333118867621</v>
      </c>
      <c r="AW53" s="16">
        <v>4.5962843815345016</v>
      </c>
      <c r="AX53" s="16">
        <v>17.639794112916196</v>
      </c>
      <c r="AY53" s="16">
        <v>1.987582435258163</v>
      </c>
      <c r="AZ53" s="16">
        <v>3.7267170661090558</v>
      </c>
      <c r="BA53" s="16">
        <v>9.1925687630690032</v>
      </c>
      <c r="BB53" s="16">
        <v>16.646002895287115</v>
      </c>
      <c r="BC53" s="16">
        <v>37.142946758886922</v>
      </c>
      <c r="BD53" s="16">
        <v>8.3230014476435574</v>
      </c>
      <c r="BE53" s="16">
        <v>41.118111629403245</v>
      </c>
      <c r="BF53" s="16">
        <v>42.981470162457775</v>
      </c>
      <c r="BG53" s="16">
        <v>14.037300949010778</v>
      </c>
      <c r="BH53" s="16">
        <v>46.956635032974106</v>
      </c>
      <c r="BI53" s="16">
        <v>53.292054045359492</v>
      </c>
      <c r="BJ53" s="16">
        <v>22.857198005468874</v>
      </c>
      <c r="BK53" s="16">
        <v>160.00038603828213</v>
      </c>
      <c r="BL53" s="16">
        <v>20.993839472414347</v>
      </c>
      <c r="BM53" s="16">
        <v>1.3664629242399871</v>
      </c>
      <c r="BN53" s="16">
        <v>8.9441209586617347</v>
      </c>
      <c r="BO53" s="16">
        <v>32.298214572945149</v>
      </c>
      <c r="BP53" s="16">
        <v>7.8261058388290179</v>
      </c>
      <c r="BQ53" s="16">
        <v>53.292054045359492</v>
      </c>
      <c r="BR53" s="16">
        <v>0</v>
      </c>
      <c r="BS53" s="16">
        <f t="shared" si="3"/>
        <v>7540.1424159562484</v>
      </c>
      <c r="BT53" s="16">
        <v>508.32420781727518</v>
      </c>
      <c r="BU53" s="16">
        <v>0</v>
      </c>
      <c r="BV53" s="16">
        <v>0</v>
      </c>
      <c r="BW53" s="16">
        <v>8020.1435740710949</v>
      </c>
      <c r="BX53" s="16">
        <v>0</v>
      </c>
      <c r="BY53" s="16">
        <v>-622.61019784461962</v>
      </c>
      <c r="BZ53" s="16">
        <f t="shared" si="1"/>
        <v>7905.8575840437506</v>
      </c>
      <c r="CA53" s="16">
        <f t="shared" si="2"/>
        <v>15446</v>
      </c>
    </row>
    <row r="54" spans="1:79" x14ac:dyDescent="0.2">
      <c r="A54" s="18" t="s">
        <v>174</v>
      </c>
      <c r="B54" s="15" t="s">
        <v>173</v>
      </c>
      <c r="C54" s="16">
        <v>995.7932017118286</v>
      </c>
      <c r="D54" s="16">
        <v>192.68051314002062</v>
      </c>
      <c r="E54" s="16">
        <v>12.343458588252117</v>
      </c>
      <c r="F54" s="16">
        <v>11.29295147435832</v>
      </c>
      <c r="G54" s="16">
        <v>319.87941618066128</v>
      </c>
      <c r="H54" s="16">
        <v>8.7542259491149771E-2</v>
      </c>
      <c r="I54" s="16">
        <v>11.468035993340619</v>
      </c>
      <c r="J54" s="16">
        <v>8.7542259491149771E-2</v>
      </c>
      <c r="K54" s="16">
        <v>15.932691227389256</v>
      </c>
      <c r="L54" s="16">
        <v>101.63656326922488</v>
      </c>
      <c r="M54" s="16">
        <v>13.218881183163615</v>
      </c>
      <c r="N54" s="16">
        <v>0</v>
      </c>
      <c r="O54" s="16">
        <v>27.663353999203323</v>
      </c>
      <c r="P54" s="16">
        <v>0</v>
      </c>
      <c r="Q54" s="16">
        <v>26.262677847344928</v>
      </c>
      <c r="R54" s="16">
        <v>0</v>
      </c>
      <c r="S54" s="16">
        <v>494.17605482754044</v>
      </c>
      <c r="T54" s="16">
        <v>1.2255916328760967</v>
      </c>
      <c r="U54" s="16">
        <v>0</v>
      </c>
      <c r="V54" s="16">
        <v>1.138049373384947</v>
      </c>
      <c r="W54" s="16">
        <v>4138.5603174441048</v>
      </c>
      <c r="X54" s="16">
        <v>481.48242720132373</v>
      </c>
      <c r="Y54" s="16">
        <v>170.18215245079512</v>
      </c>
      <c r="Z54" s="16">
        <v>29.93945274597322</v>
      </c>
      <c r="AA54" s="16">
        <v>73.798124751039254</v>
      </c>
      <c r="AB54" s="16">
        <v>251.94662281552903</v>
      </c>
      <c r="AC54" s="16">
        <v>112.4042611866363</v>
      </c>
      <c r="AD54" s="16">
        <v>129.73762856588397</v>
      </c>
      <c r="AE54" s="16">
        <v>53.400778289601355</v>
      </c>
      <c r="AF54" s="16">
        <v>0</v>
      </c>
      <c r="AG54" s="16">
        <v>27.400727220729877</v>
      </c>
      <c r="AH54" s="16">
        <v>2.4511832657521935</v>
      </c>
      <c r="AI54" s="16">
        <v>1.2255916328760967</v>
      </c>
      <c r="AJ54" s="16">
        <v>1.3131338923672464</v>
      </c>
      <c r="AK54" s="16">
        <v>10.942782436393721</v>
      </c>
      <c r="AL54" s="16">
        <v>29.851910486482069</v>
      </c>
      <c r="AM54" s="16">
        <v>29.589283708008619</v>
      </c>
      <c r="AN54" s="16">
        <v>31.252586638340464</v>
      </c>
      <c r="AO54" s="16">
        <v>137.52888966059626</v>
      </c>
      <c r="AP54" s="16">
        <v>8.7542259491149771E-2</v>
      </c>
      <c r="AQ54" s="16">
        <v>0</v>
      </c>
      <c r="AR54" s="16">
        <v>67.319997548694175</v>
      </c>
      <c r="AS54" s="16">
        <v>8.7542259491149771E-2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1.0505071138937971</v>
      </c>
      <c r="BG54" s="16">
        <v>0.35016903796459908</v>
      </c>
      <c r="BH54" s="16">
        <v>0</v>
      </c>
      <c r="BI54" s="16">
        <v>0</v>
      </c>
      <c r="BJ54" s="16">
        <v>0</v>
      </c>
      <c r="BK54" s="16">
        <v>0.87542259491149765</v>
      </c>
      <c r="BL54" s="16">
        <v>3.5016903796459906</v>
      </c>
      <c r="BM54" s="16">
        <v>0</v>
      </c>
      <c r="BN54" s="16">
        <v>44.12129878353948</v>
      </c>
      <c r="BO54" s="16">
        <v>113.19214152205664</v>
      </c>
      <c r="BP54" s="16">
        <v>0</v>
      </c>
      <c r="BQ54" s="16">
        <v>72.047279561216257</v>
      </c>
      <c r="BR54" s="16">
        <v>0</v>
      </c>
      <c r="BS54" s="16">
        <f t="shared" si="3"/>
        <v>8240.5279704209079</v>
      </c>
      <c r="BT54" s="16">
        <v>268.1419408213917</v>
      </c>
      <c r="BU54" s="16">
        <v>0</v>
      </c>
      <c r="BV54" s="16">
        <v>0</v>
      </c>
      <c r="BW54" s="16">
        <v>2.8013523037167927</v>
      </c>
      <c r="BX54" s="16">
        <v>0</v>
      </c>
      <c r="BY54" s="16">
        <v>59.528736453981843</v>
      </c>
      <c r="BZ54" s="16">
        <f t="shared" si="1"/>
        <v>330.4720295790903</v>
      </c>
      <c r="CA54" s="16">
        <f t="shared" si="2"/>
        <v>8570.9999999999982</v>
      </c>
    </row>
    <row r="55" spans="1:79" x14ac:dyDescent="0.2">
      <c r="A55" s="18" t="s">
        <v>175</v>
      </c>
      <c r="B55" s="15" t="s">
        <v>32</v>
      </c>
      <c r="C55" s="16">
        <v>8518.5262691030748</v>
      </c>
      <c r="D55" s="16">
        <v>808.65719644169599</v>
      </c>
      <c r="E55" s="16">
        <v>62.080239247788732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27.315305269027039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337.59234102947511</v>
      </c>
      <c r="X55" s="16">
        <v>3.3523329193805917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0.62080239247788738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f t="shared" si="3"/>
        <v>9758.1444864029199</v>
      </c>
      <c r="BT55" s="16">
        <v>67.294979344602993</v>
      </c>
      <c r="BU55" s="16">
        <v>0</v>
      </c>
      <c r="BV55" s="16">
        <v>0</v>
      </c>
      <c r="BW55" s="16">
        <v>0</v>
      </c>
      <c r="BX55" s="16">
        <v>0</v>
      </c>
      <c r="BY55" s="16">
        <v>-27.439465747522622</v>
      </c>
      <c r="BZ55" s="16">
        <f t="shared" si="1"/>
        <v>39.855513597080375</v>
      </c>
      <c r="CA55" s="16">
        <f t="shared" si="2"/>
        <v>9798</v>
      </c>
    </row>
    <row r="56" spans="1:79" x14ac:dyDescent="0.2">
      <c r="A56" s="18" t="s">
        <v>177</v>
      </c>
      <c r="B56" s="15" t="s">
        <v>176</v>
      </c>
      <c r="C56" s="16">
        <v>0</v>
      </c>
      <c r="D56" s="16">
        <v>0.23295195995579535</v>
      </c>
      <c r="E56" s="16">
        <v>0</v>
      </c>
      <c r="F56" s="16">
        <v>0</v>
      </c>
      <c r="G56" s="16">
        <v>336.30497952284986</v>
      </c>
      <c r="H56" s="16">
        <v>57.77208606903725</v>
      </c>
      <c r="I56" s="16">
        <v>13.355912370798935</v>
      </c>
      <c r="J56" s="16">
        <v>60.800461548462593</v>
      </c>
      <c r="K56" s="16">
        <v>0</v>
      </c>
      <c r="L56" s="16">
        <v>53.811902749788722</v>
      </c>
      <c r="M56" s="16">
        <v>3.2613274393811351</v>
      </c>
      <c r="N56" s="16">
        <v>0</v>
      </c>
      <c r="O56" s="16">
        <v>144.81846843918612</v>
      </c>
      <c r="P56" s="16">
        <v>24.770558408632905</v>
      </c>
      <c r="Q56" s="16">
        <v>75.010531105766105</v>
      </c>
      <c r="R56" s="16">
        <v>0</v>
      </c>
      <c r="S56" s="16">
        <v>216.10176818565949</v>
      </c>
      <c r="T56" s="16">
        <v>0</v>
      </c>
      <c r="U56" s="16">
        <v>0</v>
      </c>
      <c r="V56" s="16">
        <v>88.521744783202237</v>
      </c>
      <c r="W56" s="16">
        <v>2479.30770980953</v>
      </c>
      <c r="X56" s="16">
        <v>1705.4412988363779</v>
      </c>
      <c r="Y56" s="16">
        <v>527.55853864655796</v>
      </c>
      <c r="Z56" s="16">
        <v>280.78476240005199</v>
      </c>
      <c r="AA56" s="16">
        <v>285.67675355912371</v>
      </c>
      <c r="AB56" s="16">
        <v>0</v>
      </c>
      <c r="AC56" s="16">
        <v>76.641194825456679</v>
      </c>
      <c r="AD56" s="16">
        <v>46.124488071247484</v>
      </c>
      <c r="AE56" s="16">
        <v>54.200156016381719</v>
      </c>
      <c r="AF56" s="16">
        <v>0</v>
      </c>
      <c r="AG56" s="16">
        <v>13.200611064161738</v>
      </c>
      <c r="AH56" s="16">
        <v>0.85415718650458305</v>
      </c>
      <c r="AI56" s="16">
        <v>3.3389780926997337</v>
      </c>
      <c r="AJ56" s="16">
        <v>0</v>
      </c>
      <c r="AK56" s="16">
        <v>7.7650653318598453E-2</v>
      </c>
      <c r="AL56" s="16">
        <v>36.884060326334264</v>
      </c>
      <c r="AM56" s="16">
        <v>0</v>
      </c>
      <c r="AN56" s="16">
        <v>1.2424104530975753</v>
      </c>
      <c r="AO56" s="16">
        <v>23.295195995579537</v>
      </c>
      <c r="AP56" s="16">
        <v>0</v>
      </c>
      <c r="AQ56" s="16">
        <v>0</v>
      </c>
      <c r="AR56" s="16">
        <v>10.482838198010791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3.5719300526555284</v>
      </c>
      <c r="BG56" s="16">
        <v>0</v>
      </c>
      <c r="BH56" s="16">
        <v>0</v>
      </c>
      <c r="BI56" s="16">
        <v>0</v>
      </c>
      <c r="BJ56" s="16">
        <v>0</v>
      </c>
      <c r="BK56" s="16">
        <v>0.85415718650458305</v>
      </c>
      <c r="BL56" s="16">
        <v>3.5719300526555284</v>
      </c>
      <c r="BM56" s="16">
        <v>0</v>
      </c>
      <c r="BN56" s="16">
        <v>13.51121367743613</v>
      </c>
      <c r="BO56" s="16">
        <v>9.7839823181434049</v>
      </c>
      <c r="BP56" s="16">
        <v>0</v>
      </c>
      <c r="BQ56" s="16">
        <v>0</v>
      </c>
      <c r="BR56" s="16">
        <v>0</v>
      </c>
      <c r="BS56" s="16">
        <f t="shared" si="3"/>
        <v>6651.1667100045488</v>
      </c>
      <c r="BT56" s="16">
        <v>733.33276994084383</v>
      </c>
      <c r="BU56" s="16">
        <v>0</v>
      </c>
      <c r="BV56" s="16">
        <v>0</v>
      </c>
      <c r="BW56" s="16">
        <v>0</v>
      </c>
      <c r="BX56" s="16">
        <v>0</v>
      </c>
      <c r="BY56" s="16">
        <v>-217.49947994539426</v>
      </c>
      <c r="BZ56" s="16">
        <f t="shared" si="1"/>
        <v>515.8332899954496</v>
      </c>
      <c r="CA56" s="16">
        <f t="shared" si="2"/>
        <v>7166.9999999999982</v>
      </c>
    </row>
    <row r="57" spans="1:79" x14ac:dyDescent="0.2">
      <c r="A57" s="18" t="s">
        <v>257</v>
      </c>
      <c r="B57" s="15" t="s">
        <v>60</v>
      </c>
      <c r="C57" s="16">
        <v>15.71762127132374</v>
      </c>
      <c r="D57" s="16">
        <v>0.69856094539216618</v>
      </c>
      <c r="E57" s="16">
        <v>0</v>
      </c>
      <c r="F57" s="16">
        <v>0</v>
      </c>
      <c r="G57" s="16">
        <v>232.79543505193939</v>
      </c>
      <c r="H57" s="16">
        <v>0</v>
      </c>
      <c r="I57" s="16">
        <v>0</v>
      </c>
      <c r="J57" s="16">
        <v>0.17464023634804154</v>
      </c>
      <c r="K57" s="16">
        <v>0.17464023634804154</v>
      </c>
      <c r="L57" s="16">
        <v>1.1351615362622702</v>
      </c>
      <c r="M57" s="16">
        <v>0</v>
      </c>
      <c r="N57" s="16">
        <v>3.1435242542647481</v>
      </c>
      <c r="O57" s="16">
        <v>538.59048889736005</v>
      </c>
      <c r="P57" s="16">
        <v>0</v>
      </c>
      <c r="Q57" s="16">
        <v>154.6439292861908</v>
      </c>
      <c r="R57" s="16">
        <v>120.41444296197466</v>
      </c>
      <c r="S57" s="16">
        <v>220.91989898027256</v>
      </c>
      <c r="T57" s="16">
        <v>4.2786857905270184</v>
      </c>
      <c r="U57" s="16">
        <v>0</v>
      </c>
      <c r="V57" s="16">
        <v>0</v>
      </c>
      <c r="W57" s="16">
        <v>390.58288859239491</v>
      </c>
      <c r="X57" s="16">
        <v>288.2437100924426</v>
      </c>
      <c r="Y57" s="16">
        <v>148.61884113218335</v>
      </c>
      <c r="Z57" s="16">
        <v>10.04181359001239</v>
      </c>
      <c r="AA57" s="16">
        <v>2899.1152434956634</v>
      </c>
      <c r="AB57" s="16">
        <v>227.73086819784618</v>
      </c>
      <c r="AC57" s="16">
        <v>8.7320118174020772E-2</v>
      </c>
      <c r="AD57" s="16">
        <v>34.666086915086247</v>
      </c>
      <c r="AE57" s="16">
        <v>137.26722576956067</v>
      </c>
      <c r="AF57" s="16">
        <v>28.815638997426856</v>
      </c>
      <c r="AG57" s="16">
        <v>426.73341751643954</v>
      </c>
      <c r="AH57" s="16">
        <v>21.568069188983134</v>
      </c>
      <c r="AI57" s="16">
        <v>10.827694653578577</v>
      </c>
      <c r="AJ57" s="16">
        <v>213.06108834461071</v>
      </c>
      <c r="AK57" s="16">
        <v>33.181644906127893</v>
      </c>
      <c r="AL57" s="16">
        <v>258.20558944057944</v>
      </c>
      <c r="AM57" s="16">
        <v>0</v>
      </c>
      <c r="AN57" s="16">
        <v>0</v>
      </c>
      <c r="AO57" s="16">
        <v>0</v>
      </c>
      <c r="AP57" s="16">
        <v>8.7320118174020772E-2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1.2224816544362909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f t="shared" si="3"/>
        <v>6422.7439721719238</v>
      </c>
      <c r="BT57" s="16">
        <v>782.99949966644431</v>
      </c>
      <c r="BU57" s="16">
        <v>0</v>
      </c>
      <c r="BV57" s="16">
        <v>0</v>
      </c>
      <c r="BW57" s="16">
        <v>0</v>
      </c>
      <c r="BX57" s="16">
        <v>0</v>
      </c>
      <c r="BY57" s="16">
        <v>124.25652816163158</v>
      </c>
      <c r="BZ57" s="16">
        <f t="shared" si="1"/>
        <v>907.25602782807584</v>
      </c>
      <c r="CA57" s="16">
        <f t="shared" si="2"/>
        <v>7330</v>
      </c>
    </row>
    <row r="58" spans="1:79" x14ac:dyDescent="0.2">
      <c r="A58" s="18" t="s">
        <v>178</v>
      </c>
      <c r="B58" s="15" t="s">
        <v>258</v>
      </c>
      <c r="C58" s="16">
        <v>3807.0394141718716</v>
      </c>
      <c r="D58" s="16">
        <v>400.78684758417688</v>
      </c>
      <c r="E58" s="16">
        <v>13.069136334266638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3.4851030224711033</v>
      </c>
      <c r="L58" s="16">
        <v>7.2606312968147985E-2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1122.4935984875679</v>
      </c>
      <c r="Y58" s="16">
        <v>97.437672003254605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6.0989302893244304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1.0890946945222197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1.4521262593629598</v>
      </c>
      <c r="BG58" s="16">
        <v>1.3069136334266638</v>
      </c>
      <c r="BH58" s="16">
        <v>0</v>
      </c>
      <c r="BI58" s="16">
        <v>173.38387536793741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0.21781893890444395</v>
      </c>
      <c r="BQ58" s="16">
        <v>0</v>
      </c>
      <c r="BR58" s="16">
        <v>0</v>
      </c>
      <c r="BS58" s="16">
        <f t="shared" si="3"/>
        <v>5627.9331371000535</v>
      </c>
      <c r="BT58" s="16">
        <v>103.10096441477013</v>
      </c>
      <c r="BU58" s="16">
        <v>0</v>
      </c>
      <c r="BV58" s="16">
        <v>0</v>
      </c>
      <c r="BW58" s="16">
        <v>57.576806183741354</v>
      </c>
      <c r="BX58" s="16">
        <v>0</v>
      </c>
      <c r="BY58" s="16">
        <v>279.38909230143344</v>
      </c>
      <c r="BZ58" s="16">
        <f t="shared" si="1"/>
        <v>440.06686289994491</v>
      </c>
      <c r="CA58" s="16">
        <f t="shared" si="2"/>
        <v>6067.9999999999982</v>
      </c>
    </row>
    <row r="59" spans="1:79" x14ac:dyDescent="0.2">
      <c r="A59" s="18" t="s">
        <v>179</v>
      </c>
      <c r="B59" s="15" t="s">
        <v>61</v>
      </c>
      <c r="C59" s="16">
        <v>7.1961779635712153E-2</v>
      </c>
      <c r="D59" s="16">
        <v>3.3102418632427595</v>
      </c>
      <c r="E59" s="16">
        <v>0</v>
      </c>
      <c r="F59" s="16">
        <v>249.56345177664977</v>
      </c>
      <c r="G59" s="16">
        <v>51.74051955807704</v>
      </c>
      <c r="H59" s="16">
        <v>46.127500746491492</v>
      </c>
      <c r="I59" s="16">
        <v>17.342788892206631</v>
      </c>
      <c r="J59" s="16">
        <v>130.89847715736042</v>
      </c>
      <c r="K59" s="16">
        <v>1.6551209316213797</v>
      </c>
      <c r="L59" s="16">
        <v>353.26037623171095</v>
      </c>
      <c r="M59" s="16">
        <v>17.342788892206631</v>
      </c>
      <c r="N59" s="16">
        <v>0.50373245744998507</v>
      </c>
      <c r="O59" s="16">
        <v>18.062406688563751</v>
      </c>
      <c r="P59" s="16">
        <v>0</v>
      </c>
      <c r="Q59" s="16">
        <v>11.226037623171097</v>
      </c>
      <c r="R59" s="16">
        <v>71.098238280083606</v>
      </c>
      <c r="S59" s="16">
        <v>68.435652433562254</v>
      </c>
      <c r="T59" s="16">
        <v>26.553896685577786</v>
      </c>
      <c r="U59" s="16">
        <v>42.529411764705884</v>
      </c>
      <c r="V59" s="16">
        <v>17.270827112570917</v>
      </c>
      <c r="W59" s="16">
        <v>106.35951030158257</v>
      </c>
      <c r="X59" s="16">
        <v>346.999701403404</v>
      </c>
      <c r="Y59" s="16">
        <v>127.08450283666765</v>
      </c>
      <c r="Z59" s="16">
        <v>111.39683487608242</v>
      </c>
      <c r="AA59" s="16">
        <v>151.04777545535981</v>
      </c>
      <c r="AB59" s="16">
        <v>43.89668557778441</v>
      </c>
      <c r="AC59" s="16">
        <v>53.395640489698422</v>
      </c>
      <c r="AD59" s="16">
        <v>5.9728277097641085</v>
      </c>
      <c r="AE59" s="16">
        <v>23.891310839056434</v>
      </c>
      <c r="AF59" s="16">
        <v>0.21588533890713649</v>
      </c>
      <c r="AG59" s="16">
        <v>13.240967452971038</v>
      </c>
      <c r="AH59" s="16">
        <v>18.422215586742311</v>
      </c>
      <c r="AI59" s="16">
        <v>8.6354135562854584</v>
      </c>
      <c r="AJ59" s="16">
        <v>1.8710062705285162</v>
      </c>
      <c r="AK59" s="16">
        <v>1.799044490892804</v>
      </c>
      <c r="AL59" s="16">
        <v>43.392953120334433</v>
      </c>
      <c r="AM59" s="16">
        <v>34.757539564048969</v>
      </c>
      <c r="AN59" s="16">
        <v>2.0149298297999403</v>
      </c>
      <c r="AO59" s="16">
        <v>28.065094057927741</v>
      </c>
      <c r="AP59" s="16">
        <v>48.070468796655717</v>
      </c>
      <c r="AQ59" s="16">
        <v>4.5335921170498654</v>
      </c>
      <c r="AR59" s="16">
        <v>223.51328754852196</v>
      </c>
      <c r="AS59" s="16">
        <v>0.71961779635712153</v>
      </c>
      <c r="AT59" s="16">
        <v>0</v>
      </c>
      <c r="AU59" s="16">
        <v>0</v>
      </c>
      <c r="AV59" s="16">
        <v>5.1092863541355626</v>
      </c>
      <c r="AW59" s="16">
        <v>0</v>
      </c>
      <c r="AX59" s="16">
        <v>0</v>
      </c>
      <c r="AY59" s="16">
        <v>0</v>
      </c>
      <c r="AZ59" s="16">
        <v>0</v>
      </c>
      <c r="BA59" s="16">
        <v>7.1961779635712153E-2</v>
      </c>
      <c r="BB59" s="16">
        <v>7.1961779635712153E-2</v>
      </c>
      <c r="BC59" s="16">
        <v>4.3896685577784416</v>
      </c>
      <c r="BD59" s="16">
        <v>3.5261272021498953</v>
      </c>
      <c r="BE59" s="16">
        <v>0</v>
      </c>
      <c r="BF59" s="16">
        <v>1.2953120334428188</v>
      </c>
      <c r="BG59" s="16">
        <v>1.7270827112570919</v>
      </c>
      <c r="BH59" s="16">
        <v>0</v>
      </c>
      <c r="BI59" s="16">
        <v>11.585846521349657</v>
      </c>
      <c r="BJ59" s="16">
        <v>7.1961779635712153E-2</v>
      </c>
      <c r="BK59" s="16">
        <v>7.0522544042997906</v>
      </c>
      <c r="BL59" s="16">
        <v>33.965959988056134</v>
      </c>
      <c r="BM59" s="16">
        <v>0</v>
      </c>
      <c r="BN59" s="16">
        <v>122.6228724992535</v>
      </c>
      <c r="BO59" s="16">
        <v>0</v>
      </c>
      <c r="BP59" s="16">
        <v>1.0074649148999701</v>
      </c>
      <c r="BQ59" s="16">
        <v>1.3672738130785309</v>
      </c>
      <c r="BR59" s="16">
        <v>0</v>
      </c>
      <c r="BS59" s="16">
        <f t="shared" si="3"/>
        <v>2720.15527022992</v>
      </c>
      <c r="BT59" s="16">
        <v>548.34876082412654</v>
      </c>
      <c r="BU59" s="16">
        <v>0</v>
      </c>
      <c r="BV59" s="16">
        <v>0</v>
      </c>
      <c r="BW59" s="16">
        <v>50.157360406091371</v>
      </c>
      <c r="BX59" s="16">
        <v>0</v>
      </c>
      <c r="BY59" s="16">
        <v>55.338608539862648</v>
      </c>
      <c r="BZ59" s="16">
        <f t="shared" si="1"/>
        <v>653.84472977008056</v>
      </c>
      <c r="CA59" s="16">
        <f t="shared" si="2"/>
        <v>3374.0000000000005</v>
      </c>
    </row>
    <row r="60" spans="1:79" x14ac:dyDescent="0.2">
      <c r="A60" s="18" t="s">
        <v>259</v>
      </c>
      <c r="B60" s="15" t="s">
        <v>180</v>
      </c>
      <c r="C60" s="16">
        <v>4.385527672739773</v>
      </c>
      <c r="D60" s="16">
        <v>8.6086283946373321</v>
      </c>
      <c r="E60" s="16">
        <v>0.48728085252664149</v>
      </c>
      <c r="F60" s="16">
        <v>0</v>
      </c>
      <c r="G60" s="16">
        <v>0</v>
      </c>
      <c r="H60" s="16">
        <v>0</v>
      </c>
      <c r="I60" s="16">
        <v>0</v>
      </c>
      <c r="J60" s="16">
        <v>1.949123410106566</v>
      </c>
      <c r="K60" s="16">
        <v>0</v>
      </c>
      <c r="L60" s="16">
        <v>9.4207631488484029</v>
      </c>
      <c r="M60" s="16">
        <v>0</v>
      </c>
      <c r="N60" s="16">
        <v>0</v>
      </c>
      <c r="O60" s="16">
        <v>10.395324853901686</v>
      </c>
      <c r="P60" s="16">
        <v>8.9334822963217597</v>
      </c>
      <c r="Q60" s="16">
        <v>13.319009969061533</v>
      </c>
      <c r="R60" s="16">
        <v>75.528532141629427</v>
      </c>
      <c r="S60" s="16">
        <v>253.06118941216914</v>
      </c>
      <c r="T60" s="16">
        <v>139.68717772430389</v>
      </c>
      <c r="U60" s="16">
        <v>0</v>
      </c>
      <c r="V60" s="16">
        <v>0</v>
      </c>
      <c r="W60" s="16">
        <v>0</v>
      </c>
      <c r="X60" s="16">
        <v>30.211412856651769</v>
      </c>
      <c r="Y60" s="16">
        <v>2.4364042626332072</v>
      </c>
      <c r="Z60" s="16">
        <v>0.16242695084221384</v>
      </c>
      <c r="AA60" s="16">
        <v>304.71295977999313</v>
      </c>
      <c r="AB60" s="16">
        <v>160.80268133379167</v>
      </c>
      <c r="AC60" s="16">
        <v>0</v>
      </c>
      <c r="AD60" s="16">
        <v>0</v>
      </c>
      <c r="AE60" s="16">
        <v>96.319181849432795</v>
      </c>
      <c r="AF60" s="16">
        <v>58.960983155723618</v>
      </c>
      <c r="AG60" s="16">
        <v>3.898246820213132</v>
      </c>
      <c r="AH60" s="16">
        <v>8.4462014437951183</v>
      </c>
      <c r="AI60" s="16">
        <v>115.32313509797181</v>
      </c>
      <c r="AJ60" s="16">
        <v>43.205568924028874</v>
      </c>
      <c r="AK60" s="16">
        <v>17.379683740116878</v>
      </c>
      <c r="AL60" s="16">
        <v>59.77311790993469</v>
      </c>
      <c r="AM60" s="16">
        <v>121.1705053282915</v>
      </c>
      <c r="AN60" s="16">
        <v>34.921794431075973</v>
      </c>
      <c r="AO60" s="16">
        <v>39.46974905465796</v>
      </c>
      <c r="AP60" s="16">
        <v>2084.4250601581298</v>
      </c>
      <c r="AQ60" s="16">
        <v>242.01615675489859</v>
      </c>
      <c r="AR60" s="16">
        <v>0</v>
      </c>
      <c r="AS60" s="16">
        <v>52.463905122035065</v>
      </c>
      <c r="AT60" s="16">
        <v>0</v>
      </c>
      <c r="AU60" s="16">
        <v>0</v>
      </c>
      <c r="AV60" s="16">
        <v>0</v>
      </c>
      <c r="AW60" s="16">
        <v>2.7612581643176348</v>
      </c>
      <c r="AX60" s="16">
        <v>0</v>
      </c>
      <c r="AY60" s="16">
        <v>24.851323478858713</v>
      </c>
      <c r="AZ60" s="16">
        <v>29.724132004125131</v>
      </c>
      <c r="BA60" s="16">
        <v>0</v>
      </c>
      <c r="BB60" s="16">
        <v>0</v>
      </c>
      <c r="BC60" s="16">
        <v>0.16242695084221384</v>
      </c>
      <c r="BD60" s="16">
        <v>339.79718116191134</v>
      </c>
      <c r="BE60" s="16">
        <v>0</v>
      </c>
      <c r="BF60" s="16">
        <v>0.48728085252664149</v>
      </c>
      <c r="BG60" s="16">
        <v>0.16242695084221384</v>
      </c>
      <c r="BH60" s="16">
        <v>3.0861120660020624</v>
      </c>
      <c r="BI60" s="16">
        <v>137.08834651082847</v>
      </c>
      <c r="BJ60" s="16">
        <v>0</v>
      </c>
      <c r="BK60" s="16">
        <v>40.769164661395671</v>
      </c>
      <c r="BL60" s="16">
        <v>15.105706428325885</v>
      </c>
      <c r="BM60" s="16">
        <v>0</v>
      </c>
      <c r="BN60" s="16">
        <v>1.6242695084221384</v>
      </c>
      <c r="BO60" s="16">
        <v>0</v>
      </c>
      <c r="BP60" s="16">
        <v>0.32485390168442768</v>
      </c>
      <c r="BQ60" s="16">
        <v>15.755414231694742</v>
      </c>
      <c r="BR60" s="16">
        <v>0</v>
      </c>
      <c r="BS60" s="16">
        <f t="shared" si="3"/>
        <v>4613.5751117222408</v>
      </c>
      <c r="BT60" s="16">
        <v>129.45427982124443</v>
      </c>
      <c r="BU60" s="16">
        <v>0</v>
      </c>
      <c r="BV60" s="16">
        <v>0</v>
      </c>
      <c r="BW60" s="16">
        <v>73.416981780680644</v>
      </c>
      <c r="BX60" s="16">
        <v>0</v>
      </c>
      <c r="BY60" s="16">
        <v>-91.446373324166387</v>
      </c>
      <c r="BZ60" s="16">
        <f t="shared" si="1"/>
        <v>111.4248882777587</v>
      </c>
      <c r="CA60" s="16">
        <f t="shared" si="2"/>
        <v>4724.9999999999991</v>
      </c>
    </row>
    <row r="61" spans="1:79" x14ac:dyDescent="0.2">
      <c r="A61" s="18" t="s">
        <v>260</v>
      </c>
      <c r="B61" s="15" t="s">
        <v>181</v>
      </c>
      <c r="C61" s="16">
        <v>0.84473639993278982</v>
      </c>
      <c r="D61" s="16">
        <v>11.54473079908146</v>
      </c>
      <c r="E61" s="16">
        <v>0</v>
      </c>
      <c r="F61" s="16">
        <v>0</v>
      </c>
      <c r="G61" s="16">
        <v>41.673662396684293</v>
      </c>
      <c r="H61" s="16">
        <v>46.460501996303435</v>
      </c>
      <c r="I61" s="16">
        <v>6.1947335995071251</v>
      </c>
      <c r="J61" s="16">
        <v>28.157879997759661</v>
      </c>
      <c r="K61" s="16">
        <v>7.0394699994399152</v>
      </c>
      <c r="L61" s="16">
        <v>68.142069594578373</v>
      </c>
      <c r="M61" s="16">
        <v>10.418415599171073</v>
      </c>
      <c r="N61" s="16">
        <v>0</v>
      </c>
      <c r="O61" s="16">
        <v>16.894727998655796</v>
      </c>
      <c r="P61" s="16">
        <v>16.613149198678197</v>
      </c>
      <c r="Q61" s="16">
        <v>0.28157879997759661</v>
      </c>
      <c r="R61" s="16">
        <v>10.418415599171073</v>
      </c>
      <c r="S61" s="16">
        <v>20.273673598386953</v>
      </c>
      <c r="T61" s="16">
        <v>0.28157879997759661</v>
      </c>
      <c r="U61" s="16">
        <v>13.797361198902234</v>
      </c>
      <c r="V61" s="16">
        <v>0.56315759995519321</v>
      </c>
      <c r="W61" s="16">
        <v>26.749985997871676</v>
      </c>
      <c r="X61" s="16">
        <v>76.589433593906278</v>
      </c>
      <c r="Y61" s="16">
        <v>667.06017714692632</v>
      </c>
      <c r="Z61" s="16">
        <v>7.0394699994399152</v>
      </c>
      <c r="AA61" s="16">
        <v>12.38946719901425</v>
      </c>
      <c r="AB61" s="16">
        <v>24.7789343980285</v>
      </c>
      <c r="AC61" s="16">
        <v>11.54473079908146</v>
      </c>
      <c r="AD61" s="16">
        <v>24.497355598050902</v>
      </c>
      <c r="AE61" s="16">
        <v>245.81829238044185</v>
      </c>
      <c r="AF61" s="16">
        <v>13.797361198902234</v>
      </c>
      <c r="AG61" s="16">
        <v>4.7868395996191424</v>
      </c>
      <c r="AH61" s="16">
        <v>10.69999439914867</v>
      </c>
      <c r="AI61" s="16">
        <v>9.0105215992830914</v>
      </c>
      <c r="AJ61" s="16">
        <v>14.642097598835024</v>
      </c>
      <c r="AK61" s="16">
        <v>0.84473639993278982</v>
      </c>
      <c r="AL61" s="16">
        <v>2.2526303998207728</v>
      </c>
      <c r="AM61" s="16">
        <v>0</v>
      </c>
      <c r="AN61" s="16">
        <v>7.8842063993727054</v>
      </c>
      <c r="AO61" s="16">
        <v>23.371040398140515</v>
      </c>
      <c r="AP61" s="16">
        <v>43.363135196549877</v>
      </c>
      <c r="AQ61" s="16">
        <v>93.48416159256206</v>
      </c>
      <c r="AR61" s="16">
        <v>1083.7968011137693</v>
      </c>
      <c r="AS61" s="16">
        <v>172.04464678631152</v>
      </c>
      <c r="AT61" s="16">
        <v>3.660524399708756</v>
      </c>
      <c r="AU61" s="16">
        <v>0.28157879997759661</v>
      </c>
      <c r="AV61" s="16">
        <v>55.752602395564125</v>
      </c>
      <c r="AW61" s="16">
        <v>46.17892319632584</v>
      </c>
      <c r="AX61" s="16">
        <v>41.955241196661888</v>
      </c>
      <c r="AY61" s="16">
        <v>3.660524399708756</v>
      </c>
      <c r="AZ61" s="16">
        <v>24.497355598050902</v>
      </c>
      <c r="BA61" s="16">
        <v>51.810499195877775</v>
      </c>
      <c r="BB61" s="16">
        <v>6.4763123994847218</v>
      </c>
      <c r="BC61" s="16">
        <v>11.263151999103863</v>
      </c>
      <c r="BD61" s="16">
        <v>0</v>
      </c>
      <c r="BE61" s="16">
        <v>148.67360638817101</v>
      </c>
      <c r="BF61" s="16">
        <v>48.149974796169019</v>
      </c>
      <c r="BG61" s="16">
        <v>142.47887278866389</v>
      </c>
      <c r="BH61" s="16">
        <v>58.005232795384899</v>
      </c>
      <c r="BI61" s="16">
        <v>999.32316112049034</v>
      </c>
      <c r="BJ61" s="16">
        <v>0.56315759995519321</v>
      </c>
      <c r="BK61" s="16">
        <v>106.71836519150911</v>
      </c>
      <c r="BL61" s="16">
        <v>90.949952392763691</v>
      </c>
      <c r="BM61" s="16">
        <v>84.755218793256574</v>
      </c>
      <c r="BN61" s="16">
        <v>39.702610796841114</v>
      </c>
      <c r="BO61" s="16">
        <v>364.36296717100998</v>
      </c>
      <c r="BP61" s="16">
        <v>103.33941959177795</v>
      </c>
      <c r="BQ61" s="16">
        <v>674.94438354629904</v>
      </c>
      <c r="BR61" s="16">
        <v>0</v>
      </c>
      <c r="BS61" s="16">
        <f t="shared" si="3"/>
        <v>5983.5494995239269</v>
      </c>
      <c r="BT61" s="16">
        <v>1340.878245493315</v>
      </c>
      <c r="BU61" s="16">
        <v>0</v>
      </c>
      <c r="BV61" s="16">
        <v>0</v>
      </c>
      <c r="BW61" s="16">
        <v>27362.138309022972</v>
      </c>
      <c r="BX61" s="16">
        <v>0</v>
      </c>
      <c r="BY61" s="16">
        <v>505.43394595978589</v>
      </c>
      <c r="BZ61" s="16">
        <f t="shared" si="1"/>
        <v>29208.450500476072</v>
      </c>
      <c r="CA61" s="16">
        <f t="shared" si="2"/>
        <v>35192</v>
      </c>
    </row>
    <row r="62" spans="1:79" x14ac:dyDescent="0.2">
      <c r="A62" s="18" t="s">
        <v>261</v>
      </c>
      <c r="B62" s="15" t="s">
        <v>182</v>
      </c>
      <c r="C62" s="16">
        <v>158.62707104891621</v>
      </c>
      <c r="D62" s="16">
        <v>1298.7737885142428</v>
      </c>
      <c r="E62" s="16">
        <v>7.2635734158292502</v>
      </c>
      <c r="F62" s="16">
        <v>0</v>
      </c>
      <c r="G62" s="16">
        <v>218.84443775433934</v>
      </c>
      <c r="H62" s="16">
        <v>0</v>
      </c>
      <c r="I62" s="16">
        <v>0</v>
      </c>
      <c r="J62" s="16">
        <v>0</v>
      </c>
      <c r="K62" s="16">
        <v>0</v>
      </c>
      <c r="L62" s="16">
        <v>169.17096794286189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1.1715440993272985</v>
      </c>
      <c r="X62" s="16">
        <v>179.48055601694213</v>
      </c>
      <c r="Y62" s="16">
        <v>0</v>
      </c>
      <c r="Z62" s="16">
        <v>2321.7660960468397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150.89487999335603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4.6861763973091941</v>
      </c>
      <c r="BG62" s="16">
        <v>26.242587824931483</v>
      </c>
      <c r="BH62" s="16">
        <v>0</v>
      </c>
      <c r="BI62" s="16">
        <v>0</v>
      </c>
      <c r="BJ62" s="16">
        <v>0</v>
      </c>
      <c r="BK62" s="16">
        <v>268.28359874595134</v>
      </c>
      <c r="BL62" s="16">
        <v>261.488642969853</v>
      </c>
      <c r="BM62" s="16">
        <v>110.82807179636242</v>
      </c>
      <c r="BN62" s="16">
        <v>2405.88296237854</v>
      </c>
      <c r="BO62" s="16">
        <v>5934.3394807324976</v>
      </c>
      <c r="BP62" s="16">
        <v>2.3430881986545971</v>
      </c>
      <c r="BQ62" s="16">
        <v>287.49692197491902</v>
      </c>
      <c r="BR62" s="16">
        <v>0</v>
      </c>
      <c r="BS62" s="16">
        <f t="shared" si="3"/>
        <v>13807.584445851671</v>
      </c>
      <c r="BT62" s="16">
        <v>1071.7285420646126</v>
      </c>
      <c r="BU62" s="16">
        <v>2168.0595102150987</v>
      </c>
      <c r="BV62" s="16">
        <v>0</v>
      </c>
      <c r="BW62" s="16">
        <v>28039.033546839964</v>
      </c>
      <c r="BX62" s="16">
        <v>0</v>
      </c>
      <c r="BY62" s="16">
        <v>54.593955028652104</v>
      </c>
      <c r="BZ62" s="16">
        <f t="shared" si="1"/>
        <v>31333.415554148331</v>
      </c>
      <c r="CA62" s="16">
        <f t="shared" si="2"/>
        <v>45141</v>
      </c>
    </row>
    <row r="63" spans="1:79" x14ac:dyDescent="0.2">
      <c r="A63" s="18" t="s">
        <v>262</v>
      </c>
      <c r="B63" s="15" t="s">
        <v>183</v>
      </c>
      <c r="C63" s="16">
        <v>0</v>
      </c>
      <c r="D63" s="16">
        <v>0</v>
      </c>
      <c r="E63" s="16">
        <v>0</v>
      </c>
      <c r="F63" s="16">
        <v>2.8162112259970455</v>
      </c>
      <c r="G63" s="16">
        <v>16.769257754800591</v>
      </c>
      <c r="H63" s="16">
        <v>187.91809453471197</v>
      </c>
      <c r="I63" s="16">
        <v>15.873190546528805</v>
      </c>
      <c r="J63" s="16">
        <v>0</v>
      </c>
      <c r="K63" s="16">
        <v>0</v>
      </c>
      <c r="L63" s="16">
        <v>0.3840288035450517</v>
      </c>
      <c r="M63" s="16">
        <v>0</v>
      </c>
      <c r="N63" s="16">
        <v>0</v>
      </c>
      <c r="O63" s="16">
        <v>5.2483936484490394</v>
      </c>
      <c r="P63" s="16">
        <v>0</v>
      </c>
      <c r="Q63" s="16">
        <v>76.421731905465279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0.64004800590841959</v>
      </c>
      <c r="Y63" s="16">
        <v>0</v>
      </c>
      <c r="Z63" s="16">
        <v>0.12800960118168389</v>
      </c>
      <c r="AA63" s="16">
        <v>336.40923190546528</v>
      </c>
      <c r="AB63" s="16">
        <v>15.1051329394387</v>
      </c>
      <c r="AC63" s="16">
        <v>47.87559084194978</v>
      </c>
      <c r="AD63" s="16">
        <v>3.8402880354505173</v>
      </c>
      <c r="AE63" s="16">
        <v>1.4081056129985228</v>
      </c>
      <c r="AF63" s="16">
        <v>0</v>
      </c>
      <c r="AG63" s="16">
        <v>22.401680206794683</v>
      </c>
      <c r="AH63" s="16">
        <v>227.21704209748893</v>
      </c>
      <c r="AI63" s="16">
        <v>1465.0698855243722</v>
      </c>
      <c r="AJ63" s="16">
        <v>312.47143648449043</v>
      </c>
      <c r="AK63" s="16">
        <v>107.27204579025111</v>
      </c>
      <c r="AL63" s="16">
        <v>6.7845088626292478</v>
      </c>
      <c r="AM63" s="16">
        <v>136.45823485967506</v>
      </c>
      <c r="AN63" s="16">
        <v>0</v>
      </c>
      <c r="AO63" s="16">
        <v>2.688201624815362</v>
      </c>
      <c r="AP63" s="16">
        <v>7.2965472673559821</v>
      </c>
      <c r="AQ63" s="16">
        <v>138.25036927621861</v>
      </c>
      <c r="AR63" s="16">
        <v>63.236742983751839</v>
      </c>
      <c r="AS63" s="16">
        <v>1389.800240029542</v>
      </c>
      <c r="AT63" s="16">
        <v>0</v>
      </c>
      <c r="AU63" s="16">
        <v>158.73190546528804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0.51203840472673556</v>
      </c>
      <c r="BG63" s="16">
        <v>0</v>
      </c>
      <c r="BH63" s="16">
        <v>75.525664697193506</v>
      </c>
      <c r="BI63" s="16">
        <v>0</v>
      </c>
      <c r="BJ63" s="16">
        <v>0</v>
      </c>
      <c r="BK63" s="16">
        <v>0.12800960118168389</v>
      </c>
      <c r="BL63" s="16">
        <v>0.89606720827178732</v>
      </c>
      <c r="BM63" s="16">
        <v>0</v>
      </c>
      <c r="BN63" s="16">
        <v>2.9442208271787296</v>
      </c>
      <c r="BO63" s="16">
        <v>1.2800960118168392</v>
      </c>
      <c r="BP63" s="16">
        <v>0</v>
      </c>
      <c r="BQ63" s="16">
        <v>3.9682976366322014</v>
      </c>
      <c r="BR63" s="16">
        <v>0</v>
      </c>
      <c r="BS63" s="16">
        <f t="shared" si="3"/>
        <v>4833.7705502215649</v>
      </c>
      <c r="BT63" s="16">
        <v>774.71410635155098</v>
      </c>
      <c r="BU63" s="16">
        <v>0</v>
      </c>
      <c r="BV63" s="16">
        <v>0</v>
      </c>
      <c r="BW63" s="16">
        <v>1516.0177067946825</v>
      </c>
      <c r="BX63" s="16">
        <v>0</v>
      </c>
      <c r="BY63" s="16">
        <v>-191.50236336779912</v>
      </c>
      <c r="BZ63" s="16">
        <f t="shared" si="1"/>
        <v>2099.2294497784342</v>
      </c>
      <c r="CA63" s="16">
        <f t="shared" si="2"/>
        <v>6932.9999999999991</v>
      </c>
    </row>
    <row r="64" spans="1:79" x14ac:dyDescent="0.2">
      <c r="A64" s="18" t="s">
        <v>263</v>
      </c>
      <c r="B64" s="15" t="s">
        <v>184</v>
      </c>
      <c r="C64" s="16">
        <v>109.38261140741571</v>
      </c>
      <c r="D64" s="16">
        <v>35.24550812016728</v>
      </c>
      <c r="E64" s="16">
        <v>7.4947344853229279</v>
      </c>
      <c r="F64" s="16">
        <v>17.926594647326464</v>
      </c>
      <c r="G64" s="16">
        <v>4.6588890043899278</v>
      </c>
      <c r="H64" s="16">
        <v>0</v>
      </c>
      <c r="I64" s="16">
        <v>0</v>
      </c>
      <c r="J64" s="16">
        <v>476.82716157973437</v>
      </c>
      <c r="K64" s="16">
        <v>21.370121302745105</v>
      </c>
      <c r="L64" s="16">
        <v>1276.4343070070927</v>
      </c>
      <c r="M64" s="16">
        <v>494.55119583556564</v>
      </c>
      <c r="N64" s="16">
        <v>0</v>
      </c>
      <c r="O64" s="16">
        <v>10.836980944993963</v>
      </c>
      <c r="P64" s="16">
        <v>12.052343293965247</v>
      </c>
      <c r="Q64" s="16">
        <v>38.79031497133353</v>
      </c>
      <c r="R64" s="16">
        <v>37.777513013857458</v>
      </c>
      <c r="S64" s="16">
        <v>105.43268377325903</v>
      </c>
      <c r="T64" s="16">
        <v>114.75046178203887</v>
      </c>
      <c r="U64" s="16">
        <v>13.672826425926964</v>
      </c>
      <c r="V64" s="16">
        <v>4.7601692001375353</v>
      </c>
      <c r="W64" s="16">
        <v>216.63833870413163</v>
      </c>
      <c r="X64" s="16">
        <v>111.81333610535827</v>
      </c>
      <c r="Y64" s="16">
        <v>253.50432995626065</v>
      </c>
      <c r="Z64" s="16">
        <v>66.844929193420711</v>
      </c>
      <c r="AA64" s="16">
        <v>2002.2081897344456</v>
      </c>
      <c r="AB64" s="16">
        <v>289.05367866367078</v>
      </c>
      <c r="AC64" s="16">
        <v>36.967271447876605</v>
      </c>
      <c r="AD64" s="16">
        <v>0</v>
      </c>
      <c r="AE64" s="16">
        <v>111.61077571386305</v>
      </c>
      <c r="AF64" s="16">
        <v>152.42669460014872</v>
      </c>
      <c r="AG64" s="16">
        <v>276.08981360797702</v>
      </c>
      <c r="AH64" s="16">
        <v>144.12171854884497</v>
      </c>
      <c r="AI64" s="16">
        <v>341.01041908219321</v>
      </c>
      <c r="AJ64" s="16">
        <v>367.14070958507585</v>
      </c>
      <c r="AK64" s="16">
        <v>22.990604434706817</v>
      </c>
      <c r="AL64" s="16">
        <v>352.65764159316802</v>
      </c>
      <c r="AM64" s="16">
        <v>116.3709449140006</v>
      </c>
      <c r="AN64" s="16">
        <v>39.904397124557207</v>
      </c>
      <c r="AO64" s="16">
        <v>72.617900351034308</v>
      </c>
      <c r="AP64" s="16">
        <v>1981.6483099976813</v>
      </c>
      <c r="AQ64" s="16">
        <v>186.45684037134473</v>
      </c>
      <c r="AR64" s="16">
        <v>827.15535867070741</v>
      </c>
      <c r="AS64" s="16">
        <v>9.3177780087798556</v>
      </c>
      <c r="AT64" s="16">
        <v>0</v>
      </c>
      <c r="AU64" s="16">
        <v>1.3166425447188927</v>
      </c>
      <c r="AV64" s="16">
        <v>17.825314451578855</v>
      </c>
      <c r="AW64" s="16">
        <v>1.5192029362141071</v>
      </c>
      <c r="AX64" s="16">
        <v>82.644639730047416</v>
      </c>
      <c r="AY64" s="16">
        <v>0</v>
      </c>
      <c r="AZ64" s="16">
        <v>0</v>
      </c>
      <c r="BA64" s="16">
        <v>0</v>
      </c>
      <c r="BB64" s="16">
        <v>0.30384058724282137</v>
      </c>
      <c r="BC64" s="16">
        <v>5.266570178875571</v>
      </c>
      <c r="BD64" s="16">
        <v>19.344517387792962</v>
      </c>
      <c r="BE64" s="16">
        <v>72.820460742529519</v>
      </c>
      <c r="BF64" s="16">
        <v>1.0128019574760712</v>
      </c>
      <c r="BG64" s="16">
        <v>0</v>
      </c>
      <c r="BH64" s="16">
        <v>0</v>
      </c>
      <c r="BI64" s="16">
        <v>87.506089125932562</v>
      </c>
      <c r="BJ64" s="16">
        <v>0</v>
      </c>
      <c r="BK64" s="16">
        <v>21.471401498492714</v>
      </c>
      <c r="BL64" s="16">
        <v>29.978937941291711</v>
      </c>
      <c r="BM64" s="16">
        <v>0</v>
      </c>
      <c r="BN64" s="16">
        <v>100.06483339863584</v>
      </c>
      <c r="BO64" s="16">
        <v>65.528286648701808</v>
      </c>
      <c r="BP64" s="16">
        <v>0</v>
      </c>
      <c r="BQ64" s="16">
        <v>11.951063098217642</v>
      </c>
      <c r="BR64" s="16">
        <v>0</v>
      </c>
      <c r="BS64" s="16">
        <f t="shared" si="3"/>
        <v>11279.068999432267</v>
      </c>
      <c r="BT64" s="16">
        <v>375.44568563637961</v>
      </c>
      <c r="BU64" s="16">
        <v>0</v>
      </c>
      <c r="BV64" s="16">
        <v>0</v>
      </c>
      <c r="BW64" s="16">
        <v>913.04096466467831</v>
      </c>
      <c r="BX64" s="16">
        <v>0</v>
      </c>
      <c r="BY64" s="16">
        <v>98.444350266674135</v>
      </c>
      <c r="BZ64" s="16">
        <f t="shared" si="1"/>
        <v>1386.9310005677321</v>
      </c>
      <c r="CA64" s="16">
        <f t="shared" si="2"/>
        <v>12666</v>
      </c>
    </row>
    <row r="65" spans="1:79" x14ac:dyDescent="0.2">
      <c r="A65" s="18" t="s">
        <v>185</v>
      </c>
      <c r="B65" s="15" t="s">
        <v>12</v>
      </c>
      <c r="C65" s="16">
        <v>11.880184331797235</v>
      </c>
      <c r="D65" s="16">
        <v>24.347044433065939</v>
      </c>
      <c r="E65" s="16">
        <v>2.2000341355180062</v>
      </c>
      <c r="F65" s="16">
        <v>0</v>
      </c>
      <c r="G65" s="16">
        <v>4.8400750981396143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824.13278716504522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122.32189793480116</v>
      </c>
      <c r="AO65" s="16">
        <v>30.653808954884223</v>
      </c>
      <c r="AP65" s="16">
        <v>1455.2492461739776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157.08243727598565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14.66689423678671</v>
      </c>
      <c r="BL65" s="16">
        <v>3.5200546168288107</v>
      </c>
      <c r="BM65" s="16">
        <v>0</v>
      </c>
      <c r="BN65" s="16">
        <v>0.88001365420720268</v>
      </c>
      <c r="BO65" s="16">
        <v>0</v>
      </c>
      <c r="BP65" s="16">
        <v>0</v>
      </c>
      <c r="BQ65" s="16">
        <v>0</v>
      </c>
      <c r="BR65" s="16">
        <v>0</v>
      </c>
      <c r="BS65" s="16">
        <f t="shared" si="3"/>
        <v>2651.7744780110379</v>
      </c>
      <c r="BT65" s="16">
        <v>6.6001024065540195</v>
      </c>
      <c r="BU65" s="16">
        <v>0</v>
      </c>
      <c r="BV65" s="16">
        <v>0</v>
      </c>
      <c r="BW65" s="16">
        <v>0</v>
      </c>
      <c r="BX65" s="16">
        <v>0</v>
      </c>
      <c r="BY65" s="16">
        <v>-80.374580417591176</v>
      </c>
      <c r="BZ65" s="16">
        <f t="shared" si="1"/>
        <v>-73.774478011037161</v>
      </c>
      <c r="CA65" s="16">
        <f t="shared" si="2"/>
        <v>2578.0000000000009</v>
      </c>
    </row>
    <row r="66" spans="1:79" x14ac:dyDescent="0.2">
      <c r="A66" s="18" t="s">
        <v>186</v>
      </c>
      <c r="B66" s="15" t="s">
        <v>48</v>
      </c>
      <c r="C66" s="16">
        <v>19.570711214677214</v>
      </c>
      <c r="D66" s="16">
        <v>32.56916866323148</v>
      </c>
      <c r="E66" s="16">
        <v>3.0670517575240406</v>
      </c>
      <c r="F66" s="16">
        <v>0</v>
      </c>
      <c r="G66" s="16">
        <v>2.4828514227575567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2.4828514227575567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226.23157963832091</v>
      </c>
      <c r="AO66" s="16">
        <v>143.12908201778859</v>
      </c>
      <c r="AP66" s="16">
        <v>3770.5750106665791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1.898651087991073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164.74449440414847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9.0551051888805016</v>
      </c>
      <c r="BL66" s="16">
        <v>1.3144507532245888</v>
      </c>
      <c r="BM66" s="16">
        <v>0</v>
      </c>
      <c r="BN66" s="16">
        <v>0.58420033476648403</v>
      </c>
      <c r="BO66" s="16">
        <v>0</v>
      </c>
      <c r="BP66" s="16">
        <v>0</v>
      </c>
      <c r="BQ66" s="16">
        <v>42.646624437953335</v>
      </c>
      <c r="BR66" s="16">
        <v>0</v>
      </c>
      <c r="BS66" s="16">
        <f t="shared" ref="BS66:BS93" si="4">SUM(C66:BR66)</f>
        <v>4420.3518330106008</v>
      </c>
      <c r="BT66" s="16">
        <v>12.560307197479405</v>
      </c>
      <c r="BU66" s="16">
        <v>0</v>
      </c>
      <c r="BV66" s="16">
        <v>0</v>
      </c>
      <c r="BW66" s="16">
        <v>0</v>
      </c>
      <c r="BX66" s="16">
        <v>0</v>
      </c>
      <c r="BY66" s="16">
        <v>17.087859791919655</v>
      </c>
      <c r="BZ66" s="16">
        <f t="shared" ref="BZ66:BZ129" si="5">SUM(BT66:BY66)</f>
        <v>29.648166989399058</v>
      </c>
      <c r="CA66" s="16">
        <f t="shared" si="2"/>
        <v>4450</v>
      </c>
    </row>
    <row r="67" spans="1:79" x14ac:dyDescent="0.2">
      <c r="A67" s="18" t="s">
        <v>264</v>
      </c>
      <c r="B67" s="15" t="s">
        <v>187</v>
      </c>
      <c r="C67" s="16">
        <v>1135.2470559285689</v>
      </c>
      <c r="D67" s="16">
        <v>628.16079024150167</v>
      </c>
      <c r="E67" s="16">
        <v>17.834218019474815</v>
      </c>
      <c r="F67" s="16">
        <v>13.672900481597356</v>
      </c>
      <c r="G67" s="16">
        <v>3.7650015818891274</v>
      </c>
      <c r="H67" s="16">
        <v>2.9723696699124686</v>
      </c>
      <c r="I67" s="16">
        <v>3.1705276479066336</v>
      </c>
      <c r="J67" s="16">
        <v>0.1981579779941646</v>
      </c>
      <c r="K67" s="16">
        <v>35.470278060955458</v>
      </c>
      <c r="L67" s="16">
        <v>553.25707455970758</v>
      </c>
      <c r="M67" s="16">
        <v>708.61292930713262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78.272401307695006</v>
      </c>
      <c r="T67" s="16">
        <v>0</v>
      </c>
      <c r="U67" s="16">
        <v>0</v>
      </c>
      <c r="V67" s="16">
        <v>0</v>
      </c>
      <c r="W67" s="16">
        <v>168.03796533905157</v>
      </c>
      <c r="X67" s="16">
        <v>57.267655640313571</v>
      </c>
      <c r="Y67" s="16">
        <v>125.43400007030618</v>
      </c>
      <c r="Z67" s="16">
        <v>19.023165887439799</v>
      </c>
      <c r="AA67" s="16">
        <v>151.19453720954758</v>
      </c>
      <c r="AB67" s="16">
        <v>1168.9339121875769</v>
      </c>
      <c r="AC67" s="16">
        <v>108.59057194080219</v>
      </c>
      <c r="AD67" s="16">
        <v>1.5852638239533168</v>
      </c>
      <c r="AE67" s="16">
        <v>57.069497662319399</v>
      </c>
      <c r="AF67" s="16">
        <v>0.1981579779941646</v>
      </c>
      <c r="AG67" s="16">
        <v>110.37399374274968</v>
      </c>
      <c r="AH67" s="16">
        <v>79.263191197665833</v>
      </c>
      <c r="AI67" s="16">
        <v>776.38295778113684</v>
      </c>
      <c r="AJ67" s="16">
        <v>36.262909972932114</v>
      </c>
      <c r="AK67" s="16">
        <v>34.281330192990474</v>
      </c>
      <c r="AL67" s="16">
        <v>173.9827046788765</v>
      </c>
      <c r="AM67" s="16">
        <v>67.175554540021807</v>
      </c>
      <c r="AN67" s="16">
        <v>50.728442366506137</v>
      </c>
      <c r="AO67" s="16">
        <v>24.373431293282245</v>
      </c>
      <c r="AP67" s="16">
        <v>6948.2113403873864</v>
      </c>
      <c r="AQ67" s="16">
        <v>72.525819945864228</v>
      </c>
      <c r="AR67" s="16">
        <v>0.99078988997082296</v>
      </c>
      <c r="AS67" s="16">
        <v>0</v>
      </c>
      <c r="AT67" s="16">
        <v>0</v>
      </c>
      <c r="AU67" s="16">
        <v>0</v>
      </c>
      <c r="AV67" s="16">
        <v>0</v>
      </c>
      <c r="AW67" s="16">
        <v>73.318451857840898</v>
      </c>
      <c r="AX67" s="16">
        <v>255.22747565648399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321.80855626252333</v>
      </c>
      <c r="BE67" s="16">
        <v>0</v>
      </c>
      <c r="BF67" s="16">
        <v>0.59447393398249371</v>
      </c>
      <c r="BG67" s="16">
        <v>0</v>
      </c>
      <c r="BH67" s="16">
        <v>0</v>
      </c>
      <c r="BI67" s="16">
        <v>34.479488170984638</v>
      </c>
      <c r="BJ67" s="16">
        <v>0</v>
      </c>
      <c r="BK67" s="16">
        <v>84.81161458150244</v>
      </c>
      <c r="BL67" s="16">
        <v>39.037121664850424</v>
      </c>
      <c r="BM67" s="16">
        <v>0</v>
      </c>
      <c r="BN67" s="16">
        <v>52.51186416845362</v>
      </c>
      <c r="BO67" s="16">
        <v>33.290540303019647</v>
      </c>
      <c r="BP67" s="16">
        <v>0.1981579779941646</v>
      </c>
      <c r="BQ67" s="16">
        <v>17.636060041480647</v>
      </c>
      <c r="BR67" s="16">
        <v>0</v>
      </c>
      <c r="BS67" s="16">
        <f t="shared" si="4"/>
        <v>14325.434703132139</v>
      </c>
      <c r="BT67" s="16">
        <v>1534.5353815868107</v>
      </c>
      <c r="BU67" s="16">
        <v>0</v>
      </c>
      <c r="BV67" s="16">
        <v>0</v>
      </c>
      <c r="BW67" s="16">
        <v>951.35645234998424</v>
      </c>
      <c r="BX67" s="16">
        <v>0</v>
      </c>
      <c r="BY67" s="16">
        <v>99.67346293106479</v>
      </c>
      <c r="BZ67" s="16">
        <f t="shared" si="5"/>
        <v>2585.5652968678596</v>
      </c>
      <c r="CA67" s="16">
        <f t="shared" ref="CA67:CA129" si="6">SUM(BZ67,BS67)</f>
        <v>16911</v>
      </c>
    </row>
    <row r="68" spans="1:79" x14ac:dyDescent="0.2">
      <c r="A68" s="18" t="s">
        <v>188</v>
      </c>
      <c r="B68" s="15" t="s">
        <v>49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0.10151243270956166</v>
      </c>
      <c r="AC68" s="16">
        <v>10.86559001965308</v>
      </c>
      <c r="AD68" s="16">
        <v>1.7369905152524991</v>
      </c>
      <c r="AE68" s="16">
        <v>0</v>
      </c>
      <c r="AF68" s="16">
        <v>0</v>
      </c>
      <c r="AG68" s="16">
        <v>0</v>
      </c>
      <c r="AH68" s="16">
        <v>2.6318038109886355E-2</v>
      </c>
      <c r="AI68" s="16">
        <v>6.9554815004699649E-2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5.6395795949756473E-3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f t="shared" si="4"/>
        <v>12.805605400324703</v>
      </c>
      <c r="BT68" s="16">
        <v>31.215073058190207</v>
      </c>
      <c r="BU68" s="16">
        <v>0</v>
      </c>
      <c r="BV68" s="16">
        <v>0</v>
      </c>
      <c r="BW68" s="16">
        <v>0</v>
      </c>
      <c r="BX68" s="16">
        <v>0</v>
      </c>
      <c r="BY68" s="16">
        <v>-2.0678458514910705E-2</v>
      </c>
      <c r="BZ68" s="16">
        <f t="shared" si="5"/>
        <v>31.194394599675295</v>
      </c>
      <c r="CA68" s="16">
        <f t="shared" si="6"/>
        <v>44</v>
      </c>
    </row>
    <row r="69" spans="1:79" x14ac:dyDescent="0.2">
      <c r="A69" s="18" t="s">
        <v>265</v>
      </c>
      <c r="B69" s="15" t="s">
        <v>189</v>
      </c>
      <c r="C69" s="16">
        <v>22.384141085990851</v>
      </c>
      <c r="D69" s="16">
        <v>36.357271582094228</v>
      </c>
      <c r="E69" s="16">
        <v>2.238414108599085</v>
      </c>
      <c r="F69" s="16">
        <v>9.0214871649599502</v>
      </c>
      <c r="G69" s="16">
        <v>1105.1660930728756</v>
      </c>
      <c r="H69" s="16">
        <v>0</v>
      </c>
      <c r="I69" s="16">
        <v>7.2578881703061242</v>
      </c>
      <c r="J69" s="16">
        <v>25.775677614171279</v>
      </c>
      <c r="K69" s="16">
        <v>0</v>
      </c>
      <c r="L69" s="16">
        <v>4.2733360255073443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19.399588941192071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6.7830730563608638E-2</v>
      </c>
      <c r="AA69" s="16">
        <v>92.588947219325789</v>
      </c>
      <c r="AB69" s="16">
        <v>70.815282708407423</v>
      </c>
      <c r="AC69" s="16">
        <v>784.25890677644304</v>
      </c>
      <c r="AD69" s="16">
        <v>14.787099262866683</v>
      </c>
      <c r="AE69" s="16">
        <v>1973.942090131575</v>
      </c>
      <c r="AF69" s="16">
        <v>5.9691042895975599</v>
      </c>
      <c r="AG69" s="16">
        <v>317.71914195994282</v>
      </c>
      <c r="AH69" s="16">
        <v>885.66584896903805</v>
      </c>
      <c r="AI69" s="16">
        <v>653.34559678867845</v>
      </c>
      <c r="AJ69" s="16">
        <v>896.8579195120335</v>
      </c>
      <c r="AK69" s="16">
        <v>69.594329558262473</v>
      </c>
      <c r="AL69" s="16">
        <v>134.64400016876314</v>
      </c>
      <c r="AM69" s="16">
        <v>120.46737748096895</v>
      </c>
      <c r="AN69" s="16">
        <v>24.89387811684437</v>
      </c>
      <c r="AO69" s="16">
        <v>12.006039309758728</v>
      </c>
      <c r="AP69" s="16">
        <v>1361.2949316810618</v>
      </c>
      <c r="AQ69" s="16">
        <v>0</v>
      </c>
      <c r="AR69" s="16">
        <v>133.83003140199983</v>
      </c>
      <c r="AS69" s="16">
        <v>2.5097370308535196</v>
      </c>
      <c r="AT69" s="16">
        <v>0</v>
      </c>
      <c r="AU69" s="16">
        <v>0</v>
      </c>
      <c r="AV69" s="16">
        <v>0.5426458445088691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3.1202136059259975</v>
      </c>
      <c r="BC69" s="16">
        <v>0</v>
      </c>
      <c r="BD69" s="16">
        <v>0</v>
      </c>
      <c r="BE69" s="16">
        <v>0</v>
      </c>
      <c r="BF69" s="16">
        <v>2.3740755697263025</v>
      </c>
      <c r="BG69" s="16">
        <v>0</v>
      </c>
      <c r="BH69" s="16">
        <v>27.200122956007061</v>
      </c>
      <c r="BI69" s="16">
        <v>0</v>
      </c>
      <c r="BJ69" s="16">
        <v>0</v>
      </c>
      <c r="BK69" s="16">
        <v>14.44794561004864</v>
      </c>
      <c r="BL69" s="16">
        <v>3.5271979893076493</v>
      </c>
      <c r="BM69" s="16">
        <v>0</v>
      </c>
      <c r="BN69" s="16">
        <v>0.67830730563608643</v>
      </c>
      <c r="BO69" s="16">
        <v>0</v>
      </c>
      <c r="BP69" s="16">
        <v>0</v>
      </c>
      <c r="BQ69" s="16">
        <v>0</v>
      </c>
      <c r="BR69" s="16">
        <v>0</v>
      </c>
      <c r="BS69" s="16">
        <f t="shared" si="4"/>
        <v>8839.0224997438436</v>
      </c>
      <c r="BT69" s="16">
        <v>2296.4093832309704</v>
      </c>
      <c r="BU69" s="16">
        <v>0</v>
      </c>
      <c r="BV69" s="16">
        <v>0</v>
      </c>
      <c r="BW69" s="16">
        <v>19.060435288374027</v>
      </c>
      <c r="BX69" s="16">
        <v>15.736729490757204</v>
      </c>
      <c r="BY69" s="16">
        <v>83.770952246056666</v>
      </c>
      <c r="BZ69" s="16">
        <f t="shared" si="5"/>
        <v>2414.9775002561582</v>
      </c>
      <c r="CA69" s="16">
        <f t="shared" si="6"/>
        <v>11254.000000000002</v>
      </c>
    </row>
    <row r="70" spans="1:79" x14ac:dyDescent="0.2">
      <c r="A70" s="18" t="s">
        <v>191</v>
      </c>
      <c r="B70" s="15" t="s">
        <v>190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0.92967172097790374</v>
      </c>
      <c r="J70" s="16">
        <v>80.997648690199867</v>
      </c>
      <c r="K70" s="16">
        <v>0</v>
      </c>
      <c r="L70" s="16">
        <v>118.99798028517168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51.131944653784707</v>
      </c>
      <c r="T70" s="16">
        <v>52.991288095740515</v>
      </c>
      <c r="U70" s="16">
        <v>0</v>
      </c>
      <c r="V70" s="16">
        <v>0</v>
      </c>
      <c r="W70" s="16">
        <v>4.6483586048895189</v>
      </c>
      <c r="X70" s="16">
        <v>38.697585385705239</v>
      </c>
      <c r="Y70" s="16">
        <v>0</v>
      </c>
      <c r="Z70" s="16">
        <v>2.0917613722002835</v>
      </c>
      <c r="AA70" s="16">
        <v>17.082717872968981</v>
      </c>
      <c r="AB70" s="16">
        <v>18.128598559069122</v>
      </c>
      <c r="AC70" s="16">
        <v>395.69152624122029</v>
      </c>
      <c r="AD70" s="16">
        <v>2762.2871009555965</v>
      </c>
      <c r="AE70" s="16">
        <v>521.19720857323728</v>
      </c>
      <c r="AF70" s="16">
        <v>34.281644711060203</v>
      </c>
      <c r="AG70" s="16">
        <v>1297.9379314502758</v>
      </c>
      <c r="AH70" s="16">
        <v>191.04753866095922</v>
      </c>
      <c r="AI70" s="16">
        <v>131.66475748349561</v>
      </c>
      <c r="AJ70" s="16">
        <v>650.18915985892136</v>
      </c>
      <c r="AK70" s="16">
        <v>137.35899677448529</v>
      </c>
      <c r="AL70" s="16">
        <v>478.19989147800925</v>
      </c>
      <c r="AM70" s="16">
        <v>77.627588701654958</v>
      </c>
      <c r="AN70" s="16">
        <v>2.440388267566997</v>
      </c>
      <c r="AO70" s="16">
        <v>21.266240617369547</v>
      </c>
      <c r="AP70" s="16">
        <v>497.49057968830073</v>
      </c>
      <c r="AQ70" s="16">
        <v>0</v>
      </c>
      <c r="AR70" s="16">
        <v>4.0673137792783285</v>
      </c>
      <c r="AS70" s="16">
        <v>2.3241793024447595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9.2967172097790378</v>
      </c>
      <c r="BE70" s="16">
        <v>0</v>
      </c>
      <c r="BF70" s="16">
        <v>0.11620896512223797</v>
      </c>
      <c r="BG70" s="16">
        <v>0</v>
      </c>
      <c r="BH70" s="16">
        <v>0</v>
      </c>
      <c r="BI70" s="16">
        <v>0</v>
      </c>
      <c r="BJ70" s="16">
        <v>0</v>
      </c>
      <c r="BK70" s="16">
        <v>2.5565972326892354</v>
      </c>
      <c r="BL70" s="16">
        <v>0.58104482561118986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f t="shared" si="4"/>
        <v>7603.320170017786</v>
      </c>
      <c r="BT70" s="16">
        <v>3919.8446025382086</v>
      </c>
      <c r="BU70" s="16">
        <v>0</v>
      </c>
      <c r="BV70" s="16">
        <v>0</v>
      </c>
      <c r="BW70" s="16">
        <v>78.441051457510625</v>
      </c>
      <c r="BX70" s="16">
        <v>0</v>
      </c>
      <c r="BY70" s="16">
        <v>-36.605824013504957</v>
      </c>
      <c r="BZ70" s="16">
        <f t="shared" si="5"/>
        <v>3961.6798299822144</v>
      </c>
      <c r="CA70" s="16">
        <f t="shared" si="6"/>
        <v>11565</v>
      </c>
    </row>
    <row r="71" spans="1:79" x14ac:dyDescent="0.2">
      <c r="A71" s="18" t="s">
        <v>266</v>
      </c>
      <c r="B71" s="15" t="s">
        <v>50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19.56189779241371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0.19368215636053177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35.056470301256248</v>
      </c>
      <c r="AD71" s="16">
        <v>93.935845834857915</v>
      </c>
      <c r="AE71" s="16">
        <v>0</v>
      </c>
      <c r="AF71" s="16">
        <v>0</v>
      </c>
      <c r="AG71" s="16">
        <v>231.45017685083548</v>
      </c>
      <c r="AH71" s="16">
        <v>228.73862666178803</v>
      </c>
      <c r="AI71" s="16">
        <v>0</v>
      </c>
      <c r="AJ71" s="16">
        <v>463.287718014392</v>
      </c>
      <c r="AK71" s="16">
        <v>3.2925966581290402</v>
      </c>
      <c r="AL71" s="16">
        <v>0</v>
      </c>
      <c r="AM71" s="16">
        <v>279.09598731552632</v>
      </c>
      <c r="AN71" s="16">
        <v>0</v>
      </c>
      <c r="AO71" s="16">
        <v>0</v>
      </c>
      <c r="AP71" s="16">
        <v>41.447981461153802</v>
      </c>
      <c r="AQ71" s="16">
        <v>132.28491279424318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f t="shared" si="4"/>
        <v>1528.3458958409562</v>
      </c>
      <c r="BT71" s="16">
        <v>28.664959141358704</v>
      </c>
      <c r="BU71" s="16">
        <v>0</v>
      </c>
      <c r="BV71" s="16">
        <v>0</v>
      </c>
      <c r="BW71" s="16">
        <v>0</v>
      </c>
      <c r="BX71" s="16">
        <v>0</v>
      </c>
      <c r="BY71" s="16">
        <v>30.989145017685086</v>
      </c>
      <c r="BZ71" s="16">
        <f t="shared" si="5"/>
        <v>59.65410415904379</v>
      </c>
      <c r="CA71" s="16">
        <f t="shared" si="6"/>
        <v>1588</v>
      </c>
    </row>
    <row r="72" spans="1:79" x14ac:dyDescent="0.2">
      <c r="A72" s="18" t="s">
        <v>267</v>
      </c>
      <c r="B72" s="15" t="s">
        <v>268</v>
      </c>
      <c r="C72" s="16">
        <v>131.85334263685695</v>
      </c>
      <c r="D72" s="16">
        <v>178.92191960140937</v>
      </c>
      <c r="E72" s="16">
        <v>15.791737548367749</v>
      </c>
      <c r="F72" s="16">
        <v>11.805473701206958</v>
      </c>
      <c r="G72" s="16">
        <v>499.35620577702684</v>
      </c>
      <c r="H72" s="16">
        <v>292.6837570857673</v>
      </c>
      <c r="I72" s="16">
        <v>58.720732825483964</v>
      </c>
      <c r="J72" s="16">
        <v>770.42214738396069</v>
      </c>
      <c r="K72" s="16">
        <v>19.471365714977711</v>
      </c>
      <c r="L72" s="16">
        <v>681.34448218394459</v>
      </c>
      <c r="M72" s="16">
        <v>1150.0371199058882</v>
      </c>
      <c r="N72" s="16">
        <v>4.906170888813282</v>
      </c>
      <c r="O72" s="16">
        <v>17.324915951121898</v>
      </c>
      <c r="P72" s="16">
        <v>20.544590596905618</v>
      </c>
      <c r="Q72" s="16">
        <v>11.805473701206958</v>
      </c>
      <c r="R72" s="16">
        <v>141.05241305338185</v>
      </c>
      <c r="S72" s="16">
        <v>33.423289180040484</v>
      </c>
      <c r="T72" s="16">
        <v>3.9862638471607914</v>
      </c>
      <c r="U72" s="16">
        <v>85.398037033406183</v>
      </c>
      <c r="V72" s="16">
        <v>13.33865210396111</v>
      </c>
      <c r="W72" s="16">
        <v>132.3132961576832</v>
      </c>
      <c r="X72" s="16">
        <v>225.53054304513554</v>
      </c>
      <c r="Y72" s="16">
        <v>262.02018903068432</v>
      </c>
      <c r="Z72" s="16">
        <v>39.249367110506256</v>
      </c>
      <c r="AA72" s="16">
        <v>40.015956311883329</v>
      </c>
      <c r="AB72" s="16">
        <v>45.995352082624514</v>
      </c>
      <c r="AC72" s="16">
        <v>525.72687430439828</v>
      </c>
      <c r="AD72" s="16">
        <v>55.501058179700252</v>
      </c>
      <c r="AE72" s="16">
        <v>1998.1914123094843</v>
      </c>
      <c r="AF72" s="16">
        <v>245.92181580176572</v>
      </c>
      <c r="AG72" s="16">
        <v>563.13642733159952</v>
      </c>
      <c r="AH72" s="16">
        <v>1228.5358541269009</v>
      </c>
      <c r="AI72" s="16">
        <v>1018.030459428756</v>
      </c>
      <c r="AJ72" s="16">
        <v>563.44306301215033</v>
      </c>
      <c r="AK72" s="16">
        <v>326.41368194635862</v>
      </c>
      <c r="AL72" s="16">
        <v>347.57154390436591</v>
      </c>
      <c r="AM72" s="16">
        <v>833.12914405660547</v>
      </c>
      <c r="AN72" s="16">
        <v>706.02865446828628</v>
      </c>
      <c r="AO72" s="16">
        <v>136.60619568539479</v>
      </c>
      <c r="AP72" s="16">
        <v>5319.5157861958005</v>
      </c>
      <c r="AQ72" s="16">
        <v>76.658920137707526</v>
      </c>
      <c r="AR72" s="16">
        <v>360.29692464722535</v>
      </c>
      <c r="AS72" s="16">
        <v>20.544590596905618</v>
      </c>
      <c r="AT72" s="16">
        <v>0.15331784027541506</v>
      </c>
      <c r="AU72" s="16">
        <v>0</v>
      </c>
      <c r="AV72" s="16">
        <v>1.0732248819279053</v>
      </c>
      <c r="AW72" s="16">
        <v>42.469041756289968</v>
      </c>
      <c r="AX72" s="16">
        <v>615.87776438634228</v>
      </c>
      <c r="AY72" s="16">
        <v>0</v>
      </c>
      <c r="AZ72" s="16">
        <v>2.606403284682056</v>
      </c>
      <c r="BA72" s="16">
        <v>3.832946006885376</v>
      </c>
      <c r="BB72" s="16">
        <v>0.45995352082624513</v>
      </c>
      <c r="BC72" s="16">
        <v>0</v>
      </c>
      <c r="BD72" s="16">
        <v>115.14169804683671</v>
      </c>
      <c r="BE72" s="16">
        <v>0</v>
      </c>
      <c r="BF72" s="16">
        <v>5.059488729088697</v>
      </c>
      <c r="BG72" s="16">
        <v>0</v>
      </c>
      <c r="BH72" s="16">
        <v>0</v>
      </c>
      <c r="BI72" s="16">
        <v>73.285927651648393</v>
      </c>
      <c r="BJ72" s="16">
        <v>23.457629562138504</v>
      </c>
      <c r="BK72" s="16">
        <v>254.507614857189</v>
      </c>
      <c r="BL72" s="16">
        <v>20.544590596905618</v>
      </c>
      <c r="BM72" s="16">
        <v>0</v>
      </c>
      <c r="BN72" s="16">
        <v>31.736792937010918</v>
      </c>
      <c r="BO72" s="16">
        <v>0</v>
      </c>
      <c r="BP72" s="16">
        <v>0</v>
      </c>
      <c r="BQ72" s="16">
        <v>18.091505152498975</v>
      </c>
      <c r="BR72" s="16">
        <v>0</v>
      </c>
      <c r="BS72" s="16">
        <f t="shared" si="4"/>
        <v>20420.863099803362</v>
      </c>
      <c r="BT72" s="16">
        <v>1128.1126687465041</v>
      </c>
      <c r="BU72" s="16">
        <v>0</v>
      </c>
      <c r="BV72" s="16">
        <v>0</v>
      </c>
      <c r="BW72" s="16">
        <v>2970.6864731764422</v>
      </c>
      <c r="BX72" s="16">
        <v>1829.3884701662523</v>
      </c>
      <c r="BY72" s="16">
        <v>237.94928810744415</v>
      </c>
      <c r="BZ72" s="16">
        <f t="shared" si="5"/>
        <v>6166.1369001966432</v>
      </c>
      <c r="CA72" s="16">
        <f t="shared" si="6"/>
        <v>26587.000000000007</v>
      </c>
    </row>
    <row r="73" spans="1:79" x14ac:dyDescent="0.2">
      <c r="A73" s="18" t="s">
        <v>192</v>
      </c>
      <c r="B73" s="15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45.996020654697048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2356.8847411056895</v>
      </c>
      <c r="AG73" s="16">
        <v>121.53536406272205</v>
      </c>
      <c r="AH73" s="16">
        <v>20.458572173006775</v>
      </c>
      <c r="AI73" s="16">
        <v>6.8672130370931832</v>
      </c>
      <c r="AJ73" s="16">
        <v>67.670661803022412</v>
      </c>
      <c r="AK73" s="16">
        <v>0.92993509877303515</v>
      </c>
      <c r="AL73" s="16">
        <v>7.940215074138993</v>
      </c>
      <c r="AM73" s="16">
        <v>109.23160737126345</v>
      </c>
      <c r="AN73" s="16">
        <v>41.346345160831873</v>
      </c>
      <c r="AO73" s="16">
        <v>0</v>
      </c>
      <c r="AP73" s="16">
        <v>0</v>
      </c>
      <c r="AQ73" s="16">
        <v>0</v>
      </c>
      <c r="AR73" s="16">
        <v>9.5139513951395145</v>
      </c>
      <c r="AS73" s="16">
        <v>0</v>
      </c>
      <c r="AT73" s="16">
        <v>0</v>
      </c>
      <c r="AU73" s="16">
        <v>0</v>
      </c>
      <c r="AV73" s="16">
        <v>50.860296555971381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119.81856080344878</v>
      </c>
      <c r="BC73" s="16">
        <v>0</v>
      </c>
      <c r="BD73" s="16">
        <v>0</v>
      </c>
      <c r="BE73" s="16">
        <v>0</v>
      </c>
      <c r="BF73" s="16">
        <v>0.71533469136387329</v>
      </c>
      <c r="BG73" s="16">
        <v>0</v>
      </c>
      <c r="BH73" s="16">
        <v>0</v>
      </c>
      <c r="BI73" s="16">
        <v>0</v>
      </c>
      <c r="BJ73" s="16">
        <v>0</v>
      </c>
      <c r="BK73" s="16">
        <v>6.5810791605476338</v>
      </c>
      <c r="BL73" s="16">
        <v>2.9328722345918803</v>
      </c>
      <c r="BM73" s="16">
        <v>0</v>
      </c>
      <c r="BN73" s="16">
        <v>1.5022028518641337</v>
      </c>
      <c r="BO73" s="16">
        <v>7.153346913638732E-2</v>
      </c>
      <c r="BP73" s="16">
        <v>2.8613387654554931</v>
      </c>
      <c r="BQ73" s="16">
        <v>38.485006395376381</v>
      </c>
      <c r="BR73" s="16">
        <v>0</v>
      </c>
      <c r="BS73" s="16">
        <f t="shared" si="4"/>
        <v>3012.2028518641337</v>
      </c>
      <c r="BT73" s="16">
        <v>31.117059074328484</v>
      </c>
      <c r="BU73" s="16">
        <v>0</v>
      </c>
      <c r="BV73" s="16">
        <v>0</v>
      </c>
      <c r="BW73" s="16">
        <v>0</v>
      </c>
      <c r="BX73" s="16">
        <v>29.900990099009903</v>
      </c>
      <c r="BY73" s="16">
        <v>-53.220901037472174</v>
      </c>
      <c r="BZ73" s="16">
        <f t="shared" si="5"/>
        <v>7.7971481358662089</v>
      </c>
      <c r="CA73" s="16">
        <f t="shared" si="6"/>
        <v>3020</v>
      </c>
    </row>
    <row r="74" spans="1:79" x14ac:dyDescent="0.2">
      <c r="A74" s="18" t="s">
        <v>194</v>
      </c>
      <c r="B74" s="15" t="s">
        <v>193</v>
      </c>
      <c r="C74" s="16">
        <v>0.23611291042305424</v>
      </c>
      <c r="D74" s="16">
        <v>0</v>
      </c>
      <c r="E74" s="16">
        <v>0</v>
      </c>
      <c r="F74" s="16">
        <v>0</v>
      </c>
      <c r="G74" s="16">
        <v>58.083775964071343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1389.7605907500972</v>
      </c>
      <c r="AG74" s="16">
        <v>0</v>
      </c>
      <c r="AH74" s="16">
        <v>8.2639518648068968</v>
      </c>
      <c r="AI74" s="16">
        <v>0</v>
      </c>
      <c r="AJ74" s="16">
        <v>0.47222582084610848</v>
      </c>
      <c r="AK74" s="16">
        <v>6.3750485814224636</v>
      </c>
      <c r="AL74" s="16">
        <v>0</v>
      </c>
      <c r="AM74" s="16">
        <v>71.778324768608485</v>
      </c>
      <c r="AN74" s="16">
        <v>13.694548804537146</v>
      </c>
      <c r="AO74" s="16">
        <v>6.6111614918455182</v>
      </c>
      <c r="AP74" s="16">
        <v>0</v>
      </c>
      <c r="AQ74" s="16">
        <v>1.6527903729613795</v>
      </c>
      <c r="AR74" s="16">
        <v>60.444905068301885</v>
      </c>
      <c r="AS74" s="16">
        <v>0</v>
      </c>
      <c r="AT74" s="16">
        <v>0</v>
      </c>
      <c r="AU74" s="16">
        <v>0</v>
      </c>
      <c r="AV74" s="16">
        <v>20.305710296382664</v>
      </c>
      <c r="AW74" s="16">
        <v>0.23611291042305424</v>
      </c>
      <c r="AX74" s="16">
        <v>0</v>
      </c>
      <c r="AY74" s="16">
        <v>0</v>
      </c>
      <c r="AZ74" s="16">
        <v>125.8481812554879</v>
      </c>
      <c r="BA74" s="16">
        <v>3.0694678354997049</v>
      </c>
      <c r="BB74" s="16">
        <v>1360.4825898576385</v>
      </c>
      <c r="BC74" s="16">
        <v>161.26511781894604</v>
      </c>
      <c r="BD74" s="16">
        <v>0.23611291042305424</v>
      </c>
      <c r="BE74" s="16">
        <v>188.65421542802034</v>
      </c>
      <c r="BF74" s="16">
        <v>174.72355371306014</v>
      </c>
      <c r="BG74" s="16">
        <v>93.028486706683367</v>
      </c>
      <c r="BH74" s="16">
        <v>29.041887982035671</v>
      </c>
      <c r="BI74" s="16">
        <v>264.91868549466687</v>
      </c>
      <c r="BJ74" s="16">
        <v>17.472355371306012</v>
      </c>
      <c r="BK74" s="16">
        <v>142.13997207467864</v>
      </c>
      <c r="BL74" s="16">
        <v>389.35018928761644</v>
      </c>
      <c r="BM74" s="16">
        <v>80.042276633415383</v>
      </c>
      <c r="BN74" s="16">
        <v>89.014567229491433</v>
      </c>
      <c r="BO74" s="16">
        <v>58.792114695340501</v>
      </c>
      <c r="BP74" s="16">
        <v>3.3055807459227591</v>
      </c>
      <c r="BQ74" s="16">
        <v>260.90476601747491</v>
      </c>
      <c r="BR74" s="16">
        <v>0</v>
      </c>
      <c r="BS74" s="16">
        <f t="shared" si="4"/>
        <v>5080.2053806624344</v>
      </c>
      <c r="BT74" s="16">
        <v>178.50136027982899</v>
      </c>
      <c r="BU74" s="16">
        <v>0</v>
      </c>
      <c r="BV74" s="16">
        <v>0</v>
      </c>
      <c r="BW74" s="16">
        <v>6689.3148651955489</v>
      </c>
      <c r="BX74" s="16">
        <v>4304.3383570122787</v>
      </c>
      <c r="BY74" s="16">
        <v>150.6400368499086</v>
      </c>
      <c r="BZ74" s="16">
        <f t="shared" si="5"/>
        <v>11322.794619337565</v>
      </c>
      <c r="CA74" s="16">
        <f t="shared" si="6"/>
        <v>16403</v>
      </c>
    </row>
    <row r="75" spans="1:79" x14ac:dyDescent="0.2">
      <c r="A75" s="18" t="s">
        <v>196</v>
      </c>
      <c r="B75" s="15" t="s">
        <v>195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4223.0863956357216</v>
      </c>
      <c r="AG75" s="16">
        <v>3.1302410048258844</v>
      </c>
      <c r="AH75" s="16">
        <v>0</v>
      </c>
      <c r="AI75" s="16">
        <v>50.279496140015773</v>
      </c>
      <c r="AJ75" s="16">
        <v>0</v>
      </c>
      <c r="AK75" s="16">
        <v>5.4779217584452979</v>
      </c>
      <c r="AL75" s="16">
        <v>7.6299624492630933</v>
      </c>
      <c r="AM75" s="16">
        <v>0.97820031400808904</v>
      </c>
      <c r="AN75" s="16">
        <v>0</v>
      </c>
      <c r="AO75" s="16">
        <v>0</v>
      </c>
      <c r="AP75" s="16">
        <v>2.738960879222649</v>
      </c>
      <c r="AQ75" s="16">
        <v>0</v>
      </c>
      <c r="AR75" s="16">
        <v>7.2386823236598588</v>
      </c>
      <c r="AS75" s="16">
        <v>0.39128012560323555</v>
      </c>
      <c r="AT75" s="16">
        <v>0</v>
      </c>
      <c r="AU75" s="16">
        <v>2.5433208164210312</v>
      </c>
      <c r="AV75" s="16">
        <v>11.738403768097069</v>
      </c>
      <c r="AW75" s="16">
        <v>0</v>
      </c>
      <c r="AX75" s="16">
        <v>0</v>
      </c>
      <c r="AY75" s="16">
        <v>0</v>
      </c>
      <c r="AZ75" s="16">
        <v>32.671890487870172</v>
      </c>
      <c r="BA75" s="16">
        <v>87.059827946719906</v>
      </c>
      <c r="BB75" s="16">
        <v>0</v>
      </c>
      <c r="BC75" s="16">
        <v>60.844059531303138</v>
      </c>
      <c r="BD75" s="16">
        <v>0</v>
      </c>
      <c r="BE75" s="16">
        <v>35.215211304291202</v>
      </c>
      <c r="BF75" s="16">
        <v>28.954729294639435</v>
      </c>
      <c r="BG75" s="16">
        <v>0.97820031400808904</v>
      </c>
      <c r="BH75" s="16">
        <v>0</v>
      </c>
      <c r="BI75" s="16">
        <v>538.79273295565542</v>
      </c>
      <c r="BJ75" s="16">
        <v>67.104541540954898</v>
      </c>
      <c r="BK75" s="16">
        <v>6.6517621352550043</v>
      </c>
      <c r="BL75" s="16">
        <v>1.3694804396113245</v>
      </c>
      <c r="BM75" s="16">
        <v>0.97820031400808904</v>
      </c>
      <c r="BN75" s="16">
        <v>0</v>
      </c>
      <c r="BO75" s="16">
        <v>0.58692018840485338</v>
      </c>
      <c r="BP75" s="16">
        <v>29.150369357441054</v>
      </c>
      <c r="BQ75" s="16">
        <v>156.90333036689748</v>
      </c>
      <c r="BR75" s="16">
        <v>0</v>
      </c>
      <c r="BS75" s="16">
        <f t="shared" si="4"/>
        <v>5362.494121392343</v>
      </c>
      <c r="BT75" s="16">
        <v>303.63337746811084</v>
      </c>
      <c r="BU75" s="16">
        <v>0</v>
      </c>
      <c r="BV75" s="16">
        <v>0</v>
      </c>
      <c r="BW75" s="16">
        <v>13527.923422543467</v>
      </c>
      <c r="BX75" s="16">
        <v>7599.24695940324</v>
      </c>
      <c r="BY75" s="16">
        <v>246.70211919284</v>
      </c>
      <c r="BZ75" s="16">
        <f t="shared" si="5"/>
        <v>21677.505878607659</v>
      </c>
      <c r="CA75" s="16">
        <f t="shared" si="6"/>
        <v>27040</v>
      </c>
    </row>
    <row r="76" spans="1:79" x14ac:dyDescent="0.2">
      <c r="A76" s="18" t="s">
        <v>269</v>
      </c>
      <c r="B76" s="15" t="s">
        <v>270</v>
      </c>
      <c r="C76" s="16">
        <v>0</v>
      </c>
      <c r="D76" s="16">
        <v>0</v>
      </c>
      <c r="E76" s="16">
        <v>0</v>
      </c>
      <c r="F76" s="16">
        <v>0</v>
      </c>
      <c r="G76" s="16">
        <v>192.29193868522373</v>
      </c>
      <c r="H76" s="16">
        <v>0</v>
      </c>
      <c r="I76" s="16">
        <v>0</v>
      </c>
      <c r="J76" s="16">
        <v>14.129373221417127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89.412439916780258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958.5896644905182</v>
      </c>
      <c r="AG76" s="16">
        <v>13.4670588516632</v>
      </c>
      <c r="AH76" s="16">
        <v>262.05571896597075</v>
      </c>
      <c r="AI76" s="16">
        <v>79.036181457302064</v>
      </c>
      <c r="AJ76" s="16">
        <v>0.44154291316928523</v>
      </c>
      <c r="AK76" s="16">
        <v>9.934715546308917</v>
      </c>
      <c r="AL76" s="16">
        <v>20.090202549202477</v>
      </c>
      <c r="AM76" s="16">
        <v>143.28067532343306</v>
      </c>
      <c r="AN76" s="16">
        <v>3.0908003921849967</v>
      </c>
      <c r="AO76" s="16">
        <v>1.1038572829232132</v>
      </c>
      <c r="AP76" s="16">
        <v>218.78451347538083</v>
      </c>
      <c r="AQ76" s="16">
        <v>0</v>
      </c>
      <c r="AR76" s="16">
        <v>51.66052084080637</v>
      </c>
      <c r="AS76" s="16">
        <v>0</v>
      </c>
      <c r="AT76" s="16">
        <v>0</v>
      </c>
      <c r="AU76" s="16">
        <v>0</v>
      </c>
      <c r="AV76" s="16">
        <v>14.129373221417127</v>
      </c>
      <c r="AW76" s="16">
        <v>0</v>
      </c>
      <c r="AX76" s="16">
        <v>0</v>
      </c>
      <c r="AY76" s="16">
        <v>0</v>
      </c>
      <c r="AZ76" s="16">
        <v>14.791687591171055</v>
      </c>
      <c r="BA76" s="16">
        <v>0</v>
      </c>
      <c r="BB76" s="16">
        <v>20.752516918956406</v>
      </c>
      <c r="BC76" s="16">
        <v>0</v>
      </c>
      <c r="BD76" s="16">
        <v>0</v>
      </c>
      <c r="BE76" s="16">
        <v>0</v>
      </c>
      <c r="BF76" s="16">
        <v>477.08711767941264</v>
      </c>
      <c r="BG76" s="16">
        <v>3.3115718487696393</v>
      </c>
      <c r="BH76" s="16">
        <v>0</v>
      </c>
      <c r="BI76" s="16">
        <v>0</v>
      </c>
      <c r="BJ76" s="16">
        <v>0</v>
      </c>
      <c r="BK76" s="16">
        <v>45.920462969605659</v>
      </c>
      <c r="BL76" s="16">
        <v>46.582777339359588</v>
      </c>
      <c r="BM76" s="16">
        <v>0</v>
      </c>
      <c r="BN76" s="16">
        <v>165.57859243848196</v>
      </c>
      <c r="BO76" s="16">
        <v>95.594040701150249</v>
      </c>
      <c r="BP76" s="16">
        <v>0</v>
      </c>
      <c r="BQ76" s="16">
        <v>14.570916134586412</v>
      </c>
      <c r="BR76" s="16">
        <v>0</v>
      </c>
      <c r="BS76" s="16">
        <f t="shared" si="4"/>
        <v>2955.6882607551947</v>
      </c>
      <c r="BT76" s="16">
        <v>587.47284597173393</v>
      </c>
      <c r="BU76" s="16">
        <v>0</v>
      </c>
      <c r="BV76" s="16">
        <v>0</v>
      </c>
      <c r="BW76" s="16">
        <v>1291.2922495635746</v>
      </c>
      <c r="BX76" s="16">
        <v>4282.3039433723125</v>
      </c>
      <c r="BY76" s="16">
        <v>115.24270033718344</v>
      </c>
      <c r="BZ76" s="16">
        <f t="shared" si="5"/>
        <v>6276.3117392448039</v>
      </c>
      <c r="CA76" s="16">
        <f t="shared" si="6"/>
        <v>9231.9999999999982</v>
      </c>
    </row>
    <row r="77" spans="1:79" x14ac:dyDescent="0.2">
      <c r="A77" s="18" t="s">
        <v>198</v>
      </c>
      <c r="B77" s="15" t="s">
        <v>197</v>
      </c>
      <c r="C77" s="16">
        <v>10.492460484209845</v>
      </c>
      <c r="D77" s="16">
        <v>23.106991628147526</v>
      </c>
      <c r="E77" s="16">
        <v>1.6504994020105375</v>
      </c>
      <c r="F77" s="16">
        <v>5.8946407214662058</v>
      </c>
      <c r="G77" s="16">
        <v>58.946407214662052</v>
      </c>
      <c r="H77" s="16">
        <v>8.6061754533406596</v>
      </c>
      <c r="I77" s="16">
        <v>3.1831059895917511</v>
      </c>
      <c r="J77" s="16">
        <v>13.439780844942948</v>
      </c>
      <c r="K77" s="16">
        <v>4.4799269483143158</v>
      </c>
      <c r="L77" s="16">
        <v>18.273386236545235</v>
      </c>
      <c r="M77" s="16">
        <v>4.5978197627436401</v>
      </c>
      <c r="N77" s="16">
        <v>0.35367844328797232</v>
      </c>
      <c r="O77" s="16">
        <v>8.6061754533406596</v>
      </c>
      <c r="P77" s="16">
        <v>0.82524970100526873</v>
      </c>
      <c r="Q77" s="16">
        <v>1.6504994020105375</v>
      </c>
      <c r="R77" s="16">
        <v>6.3662119791835021</v>
      </c>
      <c r="S77" s="16">
        <v>14.382923360377541</v>
      </c>
      <c r="T77" s="16">
        <v>0.70735688657594464</v>
      </c>
      <c r="U77" s="16">
        <v>1.1789281442932411</v>
      </c>
      <c r="V77" s="16">
        <v>1.6504994020105375</v>
      </c>
      <c r="W77" s="16">
        <v>27.115347318744544</v>
      </c>
      <c r="X77" s="16">
        <v>3.7725700617383713</v>
      </c>
      <c r="Y77" s="16">
        <v>1.6504994020105375</v>
      </c>
      <c r="Z77" s="16">
        <v>2.122070659727834</v>
      </c>
      <c r="AA77" s="16">
        <v>17.566029349969291</v>
      </c>
      <c r="AB77" s="16">
        <v>29.826882050618998</v>
      </c>
      <c r="AC77" s="16">
        <v>7.6630329379060669</v>
      </c>
      <c r="AD77" s="16">
        <v>22.281741927142257</v>
      </c>
      <c r="AE77" s="16">
        <v>8.0167113811940389</v>
      </c>
      <c r="AF77" s="16">
        <v>474.51857807802952</v>
      </c>
      <c r="AG77" s="16">
        <v>1880.0367117044316</v>
      </c>
      <c r="AH77" s="16">
        <v>585.57360927045283</v>
      </c>
      <c r="AI77" s="16">
        <v>248.04648155929792</v>
      </c>
      <c r="AJ77" s="16">
        <v>236.37509293079481</v>
      </c>
      <c r="AK77" s="16">
        <v>45.270840740860457</v>
      </c>
      <c r="AL77" s="16">
        <v>62.483191647541773</v>
      </c>
      <c r="AM77" s="16">
        <v>573.90222064194973</v>
      </c>
      <c r="AN77" s="16">
        <v>1536.2612648285226</v>
      </c>
      <c r="AO77" s="16">
        <v>49.632874874745454</v>
      </c>
      <c r="AP77" s="16">
        <v>1928.2548728060251</v>
      </c>
      <c r="AQ77" s="16">
        <v>101.62360603807738</v>
      </c>
      <c r="AR77" s="16">
        <v>221.5205983127</v>
      </c>
      <c r="AS77" s="16">
        <v>303.69188996993893</v>
      </c>
      <c r="AT77" s="16">
        <v>3.8904628761676956</v>
      </c>
      <c r="AU77" s="16">
        <v>0.1178928144293241</v>
      </c>
      <c r="AV77" s="16">
        <v>18.980743123121183</v>
      </c>
      <c r="AW77" s="16">
        <v>7.4272473090474191</v>
      </c>
      <c r="AX77" s="16">
        <v>5.1872838348902608</v>
      </c>
      <c r="AY77" s="16">
        <v>0.82524970100526873</v>
      </c>
      <c r="AZ77" s="16">
        <v>11.435602999644439</v>
      </c>
      <c r="BA77" s="16">
        <v>150.43123121181756</v>
      </c>
      <c r="BB77" s="16">
        <v>4.3620341338849924</v>
      </c>
      <c r="BC77" s="16">
        <v>12.496638329508356</v>
      </c>
      <c r="BD77" s="16">
        <v>111.52660245014062</v>
      </c>
      <c r="BE77" s="16">
        <v>152.19962342825744</v>
      </c>
      <c r="BF77" s="16">
        <v>9.9029964120632261</v>
      </c>
      <c r="BG77" s="16">
        <v>10.256674855351198</v>
      </c>
      <c r="BH77" s="16">
        <v>7.7809257523353912</v>
      </c>
      <c r="BI77" s="16">
        <v>146.30498270679121</v>
      </c>
      <c r="BJ77" s="16">
        <v>0.23578562885864821</v>
      </c>
      <c r="BK77" s="16">
        <v>21.692277854995634</v>
      </c>
      <c r="BL77" s="16">
        <v>12.968209587225653</v>
      </c>
      <c r="BM77" s="16">
        <v>0</v>
      </c>
      <c r="BN77" s="16">
        <v>2.4757491030158065</v>
      </c>
      <c r="BO77" s="16">
        <v>0.58946407214662055</v>
      </c>
      <c r="BP77" s="16">
        <v>14.972387432524162</v>
      </c>
      <c r="BQ77" s="16">
        <v>104.45303358438116</v>
      </c>
      <c r="BR77" s="16">
        <v>0</v>
      </c>
      <c r="BS77" s="16">
        <f t="shared" si="4"/>
        <v>9366.1125351520859</v>
      </c>
      <c r="BT77" s="16">
        <v>1161.9515790154185</v>
      </c>
      <c r="BU77" s="16">
        <v>0</v>
      </c>
      <c r="BV77" s="16">
        <v>0</v>
      </c>
      <c r="BW77" s="16">
        <v>497.03610563403049</v>
      </c>
      <c r="BX77" s="16">
        <v>3433.7461130684942</v>
      </c>
      <c r="BY77" s="16">
        <v>130.15366712997383</v>
      </c>
      <c r="BZ77" s="16">
        <f t="shared" si="5"/>
        <v>5222.8874648479168</v>
      </c>
      <c r="CA77" s="16">
        <f t="shared" si="6"/>
        <v>14589.000000000004</v>
      </c>
    </row>
    <row r="78" spans="1:79" x14ac:dyDescent="0.2">
      <c r="A78" s="18" t="s">
        <v>271</v>
      </c>
      <c r="B78" s="15" t="s">
        <v>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4.2058349708782554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0.32352576699063501</v>
      </c>
      <c r="AF78" s="16">
        <v>0</v>
      </c>
      <c r="AG78" s="16">
        <v>622.78710145697244</v>
      </c>
      <c r="AH78" s="16">
        <v>6.4705153398127004</v>
      </c>
      <c r="AI78" s="16">
        <v>9.7057730097190493</v>
      </c>
      <c r="AJ78" s="16">
        <v>0</v>
      </c>
      <c r="AK78" s="16">
        <v>0.32352576699063501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0.97057730097190509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0.64705153398127002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382.08393081593994</v>
      </c>
      <c r="BR78" s="16">
        <v>0</v>
      </c>
      <c r="BS78" s="16">
        <f t="shared" si="4"/>
        <v>1027.5178359622566</v>
      </c>
      <c r="BT78" s="16">
        <v>268.84991236921769</v>
      </c>
      <c r="BU78" s="16">
        <v>0</v>
      </c>
      <c r="BV78" s="16">
        <v>0</v>
      </c>
      <c r="BW78" s="16">
        <v>15672.23520456034</v>
      </c>
      <c r="BX78" s="16">
        <v>817.87313895232535</v>
      </c>
      <c r="BY78" s="16">
        <v>488.52390815585886</v>
      </c>
      <c r="BZ78" s="16">
        <f t="shared" si="5"/>
        <v>17247.482164037741</v>
      </c>
      <c r="CA78" s="16">
        <f t="shared" si="6"/>
        <v>18274.999999999996</v>
      </c>
    </row>
    <row r="79" spans="1:79" x14ac:dyDescent="0.2">
      <c r="A79" s="18" t="s">
        <v>200</v>
      </c>
      <c r="B79" s="15" t="s">
        <v>199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720.18083859898729</v>
      </c>
      <c r="AI79" s="16">
        <v>0</v>
      </c>
      <c r="AJ79" s="16">
        <v>0</v>
      </c>
      <c r="AK79" s="16">
        <v>0</v>
      </c>
      <c r="AL79" s="16">
        <v>0</v>
      </c>
      <c r="AM79" s="16">
        <v>299.52937607231036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f t="shared" si="4"/>
        <v>1019.7102146712976</v>
      </c>
      <c r="BT79" s="16">
        <v>496.91973887935723</v>
      </c>
      <c r="BU79" s="16">
        <v>0</v>
      </c>
      <c r="BV79" s="16">
        <v>0</v>
      </c>
      <c r="BW79" s="16">
        <v>61.317006318784784</v>
      </c>
      <c r="BX79" s="16">
        <v>6384.5282880696323</v>
      </c>
      <c r="BY79" s="16">
        <v>66.524752060928151</v>
      </c>
      <c r="BZ79" s="16">
        <f t="shared" si="5"/>
        <v>7009.2897853287022</v>
      </c>
      <c r="CA79" s="16">
        <f t="shared" si="6"/>
        <v>8029</v>
      </c>
    </row>
    <row r="80" spans="1:79" x14ac:dyDescent="0.2">
      <c r="A80" s="18" t="s">
        <v>201</v>
      </c>
      <c r="B80" s="15" t="s">
        <v>62</v>
      </c>
      <c r="C80" s="16">
        <v>0</v>
      </c>
      <c r="D80" s="16">
        <v>0</v>
      </c>
      <c r="E80" s="16">
        <v>0</v>
      </c>
      <c r="F80" s="16">
        <v>17.142512010981466</v>
      </c>
      <c r="G80" s="16">
        <v>183.60532601235417</v>
      </c>
      <c r="H80" s="16">
        <v>262.43832532601232</v>
      </c>
      <c r="I80" s="16">
        <v>57.517638984214138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1.2405765271105011</v>
      </c>
      <c r="AE80" s="16">
        <v>0</v>
      </c>
      <c r="AF80" s="16">
        <v>0</v>
      </c>
      <c r="AG80" s="16">
        <v>0</v>
      </c>
      <c r="AH80" s="16">
        <v>309.91857240905966</v>
      </c>
      <c r="AI80" s="16">
        <v>0</v>
      </c>
      <c r="AJ80" s="16">
        <v>0</v>
      </c>
      <c r="AK80" s="16">
        <v>0</v>
      </c>
      <c r="AL80" s="16">
        <v>0</v>
      </c>
      <c r="AM80" s="16">
        <v>168.15450926561428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0.67667810569663689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f t="shared" si="4"/>
        <v>1000.6941386410432</v>
      </c>
      <c r="BT80" s="16">
        <v>1335.6498009608786</v>
      </c>
      <c r="BU80" s="16">
        <v>0</v>
      </c>
      <c r="BV80" s="16">
        <v>0</v>
      </c>
      <c r="BW80" s="16">
        <v>0</v>
      </c>
      <c r="BX80" s="16">
        <v>1600.569279341112</v>
      </c>
      <c r="BY80" s="16">
        <v>171.08678105696637</v>
      </c>
      <c r="BZ80" s="16">
        <f t="shared" si="5"/>
        <v>3107.3058613589565</v>
      </c>
      <c r="CA80" s="16">
        <f t="shared" si="6"/>
        <v>4108</v>
      </c>
    </row>
    <row r="81" spans="1:80" x14ac:dyDescent="0.2">
      <c r="A81" s="18" t="s">
        <v>272</v>
      </c>
      <c r="B81" s="15" t="s">
        <v>273</v>
      </c>
      <c r="C81" s="16">
        <v>3.7641265691966321</v>
      </c>
      <c r="D81" s="16">
        <v>9.4103164229915794</v>
      </c>
      <c r="E81" s="16">
        <v>1.8820632845983161</v>
      </c>
      <c r="F81" s="16">
        <v>12.390249956938915</v>
      </c>
      <c r="G81" s="16">
        <v>1327.6388086770621</v>
      </c>
      <c r="H81" s="16">
        <v>1168.1339453073547</v>
      </c>
      <c r="I81" s="16">
        <v>164.21002158120308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29.015142304224042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24.623661306827969</v>
      </c>
      <c r="AB81" s="16">
        <v>0.31367721409971933</v>
      </c>
      <c r="AC81" s="16">
        <v>0</v>
      </c>
      <c r="AD81" s="16">
        <v>5.8030284608448071</v>
      </c>
      <c r="AE81" s="16">
        <v>13.644958813337791</v>
      </c>
      <c r="AF81" s="16">
        <v>18.35011702483358</v>
      </c>
      <c r="AG81" s="16">
        <v>151.50609441016445</v>
      </c>
      <c r="AH81" s="16">
        <v>4330.1571020395759</v>
      </c>
      <c r="AI81" s="16">
        <v>397.27219165729451</v>
      </c>
      <c r="AJ81" s="16">
        <v>5.4893512467450885</v>
      </c>
      <c r="AK81" s="16">
        <v>101.94509458240879</v>
      </c>
      <c r="AL81" s="16">
        <v>0</v>
      </c>
      <c r="AM81" s="16">
        <v>2689.1547564768939</v>
      </c>
      <c r="AN81" s="16">
        <v>6.9008987101938253</v>
      </c>
      <c r="AO81" s="16">
        <v>25.564692949127124</v>
      </c>
      <c r="AP81" s="16">
        <v>1085.0094835709292</v>
      </c>
      <c r="AQ81" s="16">
        <v>94.260002836965654</v>
      </c>
      <c r="AR81" s="16">
        <v>149.93770833966585</v>
      </c>
      <c r="AS81" s="16">
        <v>8.7829619947921422</v>
      </c>
      <c r="AT81" s="16">
        <v>45.169518830359586</v>
      </c>
      <c r="AU81" s="16">
        <v>0</v>
      </c>
      <c r="AV81" s="16">
        <v>65.401699139791489</v>
      </c>
      <c r="AW81" s="16">
        <v>1.8820632845983161</v>
      </c>
      <c r="AX81" s="16">
        <v>0</v>
      </c>
      <c r="AY81" s="16">
        <v>0</v>
      </c>
      <c r="AZ81" s="16">
        <v>0</v>
      </c>
      <c r="BA81" s="16">
        <v>12.703927171038634</v>
      </c>
      <c r="BB81" s="16">
        <v>0</v>
      </c>
      <c r="BC81" s="16">
        <v>0.7841930352492984</v>
      </c>
      <c r="BD81" s="16">
        <v>0</v>
      </c>
      <c r="BE81" s="16">
        <v>0</v>
      </c>
      <c r="BF81" s="16">
        <v>0.7841930352492984</v>
      </c>
      <c r="BG81" s="16">
        <v>0.62735442819943865</v>
      </c>
      <c r="BH81" s="16">
        <v>0</v>
      </c>
      <c r="BI81" s="16">
        <v>518.8221121209358</v>
      </c>
      <c r="BJ81" s="16">
        <v>0</v>
      </c>
      <c r="BK81" s="16">
        <v>22.427920808129933</v>
      </c>
      <c r="BL81" s="16">
        <v>2.9799335339473338</v>
      </c>
      <c r="BM81" s="16">
        <v>0</v>
      </c>
      <c r="BN81" s="16">
        <v>48.149452364306917</v>
      </c>
      <c r="BO81" s="16">
        <v>0</v>
      </c>
      <c r="BP81" s="16">
        <v>0.62735442819943865</v>
      </c>
      <c r="BQ81" s="16">
        <v>0</v>
      </c>
      <c r="BR81" s="16">
        <v>0</v>
      </c>
      <c r="BS81" s="16">
        <f t="shared" si="4"/>
        <v>12545.520177918273</v>
      </c>
      <c r="BT81" s="16">
        <v>2864.1866419445373</v>
      </c>
      <c r="BU81" s="16">
        <v>0</v>
      </c>
      <c r="BV81" s="16">
        <v>0</v>
      </c>
      <c r="BW81" s="16">
        <v>1361.8296250139315</v>
      </c>
      <c r="BX81" s="16">
        <v>13679.306468281711</v>
      </c>
      <c r="BY81" s="16">
        <v>508.15708684154532</v>
      </c>
      <c r="BZ81" s="16">
        <f t="shared" si="5"/>
        <v>18413.479822081725</v>
      </c>
      <c r="CA81" s="16">
        <f t="shared" si="6"/>
        <v>30959</v>
      </c>
    </row>
    <row r="82" spans="1:80" x14ac:dyDescent="0.2">
      <c r="A82" s="18" t="s">
        <v>202</v>
      </c>
      <c r="B82" s="15" t="s">
        <v>14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455.37410434369883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36.394072118807429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4.6613097295024293</v>
      </c>
      <c r="BG82" s="16">
        <v>0</v>
      </c>
      <c r="BH82" s="16">
        <v>0</v>
      </c>
      <c r="BI82" s="16">
        <v>0</v>
      </c>
      <c r="BJ82" s="16">
        <v>0</v>
      </c>
      <c r="BK82" s="16">
        <v>5.7369965901568358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f t="shared" si="4"/>
        <v>502.16648278216553</v>
      </c>
      <c r="BT82" s="16">
        <v>3179.7303600944269</v>
      </c>
      <c r="BU82" s="16">
        <v>0</v>
      </c>
      <c r="BV82" s="16">
        <v>0</v>
      </c>
      <c r="BW82" s="16">
        <v>25673.059740951841</v>
      </c>
      <c r="BX82" s="16">
        <v>13840.504273753368</v>
      </c>
      <c r="BY82" s="16">
        <v>-134.46085758180084</v>
      </c>
      <c r="BZ82" s="16">
        <f t="shared" si="5"/>
        <v>42558.833517217834</v>
      </c>
      <c r="CA82" s="16">
        <f t="shared" si="6"/>
        <v>43061</v>
      </c>
    </row>
    <row r="83" spans="1:80" x14ac:dyDescent="0.2">
      <c r="A83" s="18" t="s">
        <v>274</v>
      </c>
      <c r="B83" s="15" t="s">
        <v>203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12.625430737422468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6.221226740179187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1497.302894555479</v>
      </c>
      <c r="AJ83" s="16">
        <v>10.246726395589249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56.174017918676775</v>
      </c>
      <c r="AR83" s="16">
        <v>0</v>
      </c>
      <c r="AS83" s="16">
        <v>165.59441764300485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f t="shared" si="4"/>
        <v>1748.1647139903516</v>
      </c>
      <c r="BT83" s="16">
        <v>2252.0840799448656</v>
      </c>
      <c r="BU83" s="16">
        <v>0</v>
      </c>
      <c r="BV83" s="16">
        <v>0</v>
      </c>
      <c r="BW83" s="16">
        <v>649.56926257753264</v>
      </c>
      <c r="BX83" s="16">
        <v>11238.463128876638</v>
      </c>
      <c r="BY83" s="16">
        <v>41.718814610613371</v>
      </c>
      <c r="BZ83" s="16">
        <f t="shared" si="5"/>
        <v>14181.835286009649</v>
      </c>
      <c r="CA83" s="16">
        <f t="shared" si="6"/>
        <v>15930</v>
      </c>
    </row>
    <row r="84" spans="1:80" x14ac:dyDescent="0.2">
      <c r="A84" s="18" t="s">
        <v>275</v>
      </c>
      <c r="B84" s="15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12884.675888851103</v>
      </c>
      <c r="AJ84" s="16">
        <v>3384.3840846012922</v>
      </c>
      <c r="AK84" s="16">
        <v>5.4104457145364595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5117.5301951578049</v>
      </c>
      <c r="AR84" s="16">
        <v>0</v>
      </c>
      <c r="AS84" s="16">
        <v>3460.1303246048024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8.5665390480160593</v>
      </c>
      <c r="BG84" s="16">
        <v>0</v>
      </c>
      <c r="BH84" s="16">
        <v>54.104457145364584</v>
      </c>
      <c r="BI84" s="16">
        <v>0</v>
      </c>
      <c r="BJ84" s="16">
        <v>0</v>
      </c>
      <c r="BK84" s="16">
        <v>254.14065842447647</v>
      </c>
      <c r="BL84" s="16">
        <v>75.746240003510422</v>
      </c>
      <c r="BM84" s="16">
        <v>0</v>
      </c>
      <c r="BN84" s="16">
        <v>53.803876827890342</v>
      </c>
      <c r="BO84" s="16">
        <v>0</v>
      </c>
      <c r="BP84" s="16">
        <v>0</v>
      </c>
      <c r="BQ84" s="16">
        <v>0</v>
      </c>
      <c r="BR84" s="16">
        <v>0</v>
      </c>
      <c r="BS84" s="16">
        <f t="shared" si="4"/>
        <v>25298.492710378796</v>
      </c>
      <c r="BT84" s="16">
        <v>2479.3367486863322</v>
      </c>
      <c r="BU84" s="16">
        <v>0</v>
      </c>
      <c r="BV84" s="16">
        <v>0</v>
      </c>
      <c r="BW84" s="16">
        <v>0</v>
      </c>
      <c r="BX84" s="16">
        <v>0</v>
      </c>
      <c r="BY84" s="16">
        <v>-377.82945906512941</v>
      </c>
      <c r="BZ84" s="16">
        <f t="shared" si="5"/>
        <v>2101.5072896212027</v>
      </c>
      <c r="CA84" s="16">
        <f t="shared" si="6"/>
        <v>27400</v>
      </c>
    </row>
    <row r="85" spans="1:80" x14ac:dyDescent="0.2">
      <c r="A85" s="18" t="s">
        <v>276</v>
      </c>
      <c r="B85" s="15" t="s">
        <v>277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963.77375098646269</v>
      </c>
      <c r="AL85" s="16">
        <v>0</v>
      </c>
      <c r="AM85" s="16">
        <v>261.67987009045106</v>
      </c>
      <c r="AN85" s="16">
        <v>0</v>
      </c>
      <c r="AO85" s="16">
        <v>0</v>
      </c>
      <c r="AP85" s="16">
        <v>0</v>
      </c>
      <c r="AQ85" s="16">
        <v>18.650519031141869</v>
      </c>
      <c r="AR85" s="16">
        <v>0</v>
      </c>
      <c r="AS85" s="16">
        <v>129.40842590906331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24.621957141989924</v>
      </c>
      <c r="BL85" s="16">
        <v>0.16360104413282342</v>
      </c>
      <c r="BM85" s="16">
        <v>0</v>
      </c>
      <c r="BN85" s="16">
        <v>8.180052206641171E-2</v>
      </c>
      <c r="BO85" s="16">
        <v>0</v>
      </c>
      <c r="BP85" s="16">
        <v>0</v>
      </c>
      <c r="BQ85" s="16">
        <v>12.92448248649305</v>
      </c>
      <c r="BR85" s="16">
        <v>0</v>
      </c>
      <c r="BS85" s="16">
        <f t="shared" si="4"/>
        <v>1411.3044072118012</v>
      </c>
      <c r="BT85" s="16">
        <v>2870.9529229648515</v>
      </c>
      <c r="BU85" s="16">
        <v>0</v>
      </c>
      <c r="BV85" s="16">
        <v>0</v>
      </c>
      <c r="BW85" s="16">
        <v>1644.8448977114067</v>
      </c>
      <c r="BX85" s="16">
        <v>2584.4056941662116</v>
      </c>
      <c r="BY85" s="16">
        <v>-426.50792205427064</v>
      </c>
      <c r="BZ85" s="16">
        <f t="shared" si="5"/>
        <v>6673.6955927881991</v>
      </c>
      <c r="CA85" s="16">
        <f t="shared" si="6"/>
        <v>8085</v>
      </c>
    </row>
    <row r="86" spans="1:80" x14ac:dyDescent="0.2">
      <c r="A86" s="18" t="s">
        <v>204</v>
      </c>
      <c r="B86" s="15" t="s">
        <v>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330.7624669927709</v>
      </c>
      <c r="AK86" s="16">
        <v>2.0046210120773993</v>
      </c>
      <c r="AL86" s="16">
        <v>1380.7829531189125</v>
      </c>
      <c r="AM86" s="16">
        <v>0</v>
      </c>
      <c r="AN86" s="16">
        <v>0</v>
      </c>
      <c r="AO86" s="16">
        <v>0</v>
      </c>
      <c r="AP86" s="16">
        <v>0.40092420241547982</v>
      </c>
      <c r="AQ86" s="16">
        <v>6.4147872386476772</v>
      </c>
      <c r="AR86" s="16">
        <v>68.55803861304706</v>
      </c>
      <c r="AS86" s="16">
        <v>0</v>
      </c>
      <c r="AT86" s="16">
        <v>0</v>
      </c>
      <c r="AU86" s="16">
        <v>0</v>
      </c>
      <c r="AV86" s="16">
        <v>26.060073157006187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76.97744686377213</v>
      </c>
      <c r="BL86" s="16">
        <v>56.931236742998138</v>
      </c>
      <c r="BM86" s="16">
        <v>0</v>
      </c>
      <c r="BN86" s="16">
        <v>43.700738063287304</v>
      </c>
      <c r="BO86" s="16">
        <v>18.843437513527554</v>
      </c>
      <c r="BP86" s="16">
        <v>4.8110904289857581</v>
      </c>
      <c r="BQ86" s="16">
        <v>0</v>
      </c>
      <c r="BR86" s="16">
        <v>0</v>
      </c>
      <c r="BS86" s="16">
        <f t="shared" si="4"/>
        <v>2016.2478139474485</v>
      </c>
      <c r="BT86" s="16">
        <v>1105.7489502618935</v>
      </c>
      <c r="BU86" s="16">
        <v>0</v>
      </c>
      <c r="BV86" s="16">
        <v>0</v>
      </c>
      <c r="BW86" s="16">
        <v>28449.982327604863</v>
      </c>
      <c r="BX86" s="16">
        <v>6126.5227371109477</v>
      </c>
      <c r="BY86" s="16">
        <v>-651.50182892515477</v>
      </c>
      <c r="BZ86" s="16">
        <f t="shared" si="5"/>
        <v>35030.752186052552</v>
      </c>
      <c r="CA86" s="16">
        <f t="shared" si="6"/>
        <v>37047</v>
      </c>
    </row>
    <row r="87" spans="1:80" x14ac:dyDescent="0.2">
      <c r="A87" s="18" t="s">
        <v>278</v>
      </c>
      <c r="B87" s="15" t="s">
        <v>52</v>
      </c>
      <c r="C87" s="16">
        <v>3.7902634399503583</v>
      </c>
      <c r="D87" s="16">
        <v>1.1370790319851074</v>
      </c>
      <c r="E87" s="16">
        <v>9.0966322558808592</v>
      </c>
      <c r="F87" s="16">
        <v>0</v>
      </c>
      <c r="G87" s="16">
        <v>39.797766119478759</v>
      </c>
      <c r="H87" s="16">
        <v>34.112370959553225</v>
      </c>
      <c r="I87" s="16">
        <v>3.0322107519602866</v>
      </c>
      <c r="J87" s="16">
        <v>8.3385795678907879</v>
      </c>
      <c r="K87" s="16">
        <v>3.7902634399503583</v>
      </c>
      <c r="L87" s="16">
        <v>14.403001071811362</v>
      </c>
      <c r="M87" s="16">
        <v>4.9273424719354662</v>
      </c>
      <c r="N87" s="16">
        <v>0</v>
      </c>
      <c r="O87" s="16">
        <v>6.0644215039205731</v>
      </c>
      <c r="P87" s="16">
        <v>1140.8692954250578</v>
      </c>
      <c r="Q87" s="16">
        <v>182.31167146161224</v>
      </c>
      <c r="R87" s="16">
        <v>6.0644215039205731</v>
      </c>
      <c r="S87" s="16">
        <v>0.75805268799007164</v>
      </c>
      <c r="T87" s="16">
        <v>0</v>
      </c>
      <c r="U87" s="16">
        <v>3.0322107519602866</v>
      </c>
      <c r="V87" s="16">
        <v>0.75805268799007164</v>
      </c>
      <c r="W87" s="16">
        <v>83.385795678907883</v>
      </c>
      <c r="X87" s="16">
        <v>43.967055903424153</v>
      </c>
      <c r="Y87" s="16">
        <v>0</v>
      </c>
      <c r="Z87" s="16">
        <v>47.378292999379475</v>
      </c>
      <c r="AA87" s="16">
        <v>0.75805268799007164</v>
      </c>
      <c r="AB87" s="16">
        <v>89.82924352682349</v>
      </c>
      <c r="AC87" s="16">
        <v>4.9273424719354662</v>
      </c>
      <c r="AD87" s="16">
        <v>0.37902634399503582</v>
      </c>
      <c r="AE87" s="16">
        <v>1.5161053759801433</v>
      </c>
      <c r="AF87" s="16">
        <v>21.60450160771704</v>
      </c>
      <c r="AG87" s="16">
        <v>1.1370790319851074</v>
      </c>
      <c r="AH87" s="16">
        <v>341.50273593952727</v>
      </c>
      <c r="AI87" s="16">
        <v>247.50420262875841</v>
      </c>
      <c r="AJ87" s="16">
        <v>20.467422575731934</v>
      </c>
      <c r="AK87" s="16">
        <v>3.4112370959553222</v>
      </c>
      <c r="AL87" s="16">
        <v>751.60924014215595</v>
      </c>
      <c r="AM87" s="16">
        <v>87.55508546285327</v>
      </c>
      <c r="AN87" s="16">
        <v>52.305635471314943</v>
      </c>
      <c r="AO87" s="16">
        <v>29.94308117560783</v>
      </c>
      <c r="AP87" s="16">
        <v>481.36345687369544</v>
      </c>
      <c r="AQ87" s="16">
        <v>15.161053759801433</v>
      </c>
      <c r="AR87" s="16">
        <v>275.17312574039602</v>
      </c>
      <c r="AS87" s="16">
        <v>84.901901054888029</v>
      </c>
      <c r="AT87" s="16">
        <v>75.42624245501213</v>
      </c>
      <c r="AU87" s="16">
        <v>0.75805268799007164</v>
      </c>
      <c r="AV87" s="16">
        <v>114.84498223049584</v>
      </c>
      <c r="AW87" s="16">
        <v>4.169289783945394</v>
      </c>
      <c r="AX87" s="16">
        <v>5.3063688159305018</v>
      </c>
      <c r="AY87" s="16">
        <v>0.75805268799007164</v>
      </c>
      <c r="AZ87" s="16">
        <v>35.249449991538334</v>
      </c>
      <c r="BA87" s="16">
        <v>1.1370790319851074</v>
      </c>
      <c r="BB87" s="16">
        <v>73.15208439104191</v>
      </c>
      <c r="BC87" s="16">
        <v>152.74761662999944</v>
      </c>
      <c r="BD87" s="16">
        <v>127.35285158233204</v>
      </c>
      <c r="BE87" s="16">
        <v>215.28696338918036</v>
      </c>
      <c r="BF87" s="16">
        <v>270.24578326846051</v>
      </c>
      <c r="BG87" s="16">
        <v>272.14091498843572</v>
      </c>
      <c r="BH87" s="16">
        <v>449.52524397811248</v>
      </c>
      <c r="BI87" s="16">
        <v>169.04574942178598</v>
      </c>
      <c r="BJ87" s="16">
        <v>14.403001071811362</v>
      </c>
      <c r="BK87" s="16">
        <v>665.19123371128785</v>
      </c>
      <c r="BL87" s="16">
        <v>717.11784283860777</v>
      </c>
      <c r="BM87" s="16">
        <v>23.878659671687259</v>
      </c>
      <c r="BN87" s="16">
        <v>2376.1161505048799</v>
      </c>
      <c r="BO87" s="16">
        <v>11151.713093021945</v>
      </c>
      <c r="BP87" s="16">
        <v>133.03824674225757</v>
      </c>
      <c r="BQ87" s="16">
        <v>82.62774299091781</v>
      </c>
      <c r="BR87" s="16">
        <v>0</v>
      </c>
      <c r="BS87" s="16">
        <f t="shared" si="4"/>
        <v>21279.297004569304</v>
      </c>
      <c r="BT87" s="16">
        <v>1312.568229254809</v>
      </c>
      <c r="BU87" s="16">
        <v>0</v>
      </c>
      <c r="BV87" s="16">
        <v>0</v>
      </c>
      <c r="BW87" s="16">
        <v>20874.117842838608</v>
      </c>
      <c r="BX87" s="16">
        <v>3874.7863146612513</v>
      </c>
      <c r="BY87" s="16">
        <v>-307.7693913239691</v>
      </c>
      <c r="BZ87" s="16">
        <f t="shared" si="5"/>
        <v>25753.7029954307</v>
      </c>
      <c r="CA87" s="16">
        <f t="shared" si="6"/>
        <v>47033</v>
      </c>
    </row>
    <row r="88" spans="1:80" x14ac:dyDescent="0.2">
      <c r="A88" s="18" t="s">
        <v>279</v>
      </c>
      <c r="B88" s="15" t="s">
        <v>280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f t="shared" si="4"/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f t="shared" si="5"/>
        <v>0</v>
      </c>
      <c r="CA88" s="16">
        <f t="shared" si="6"/>
        <v>0</v>
      </c>
    </row>
    <row r="89" spans="1:80" x14ac:dyDescent="0.2">
      <c r="A89" s="18" t="s">
        <v>281</v>
      </c>
      <c r="B89" s="15" t="s">
        <v>205</v>
      </c>
      <c r="C89" s="16">
        <v>46.793792451373882</v>
      </c>
      <c r="D89" s="16">
        <v>27.647716309046004</v>
      </c>
      <c r="E89" s="16">
        <v>2.5165898039518373</v>
      </c>
      <c r="F89" s="16">
        <v>3.4336890243902438</v>
      </c>
      <c r="G89" s="16">
        <v>1.8255055572707626</v>
      </c>
      <c r="H89" s="16">
        <v>7.8931383142945348</v>
      </c>
      <c r="I89" s="16">
        <v>2.2818819465884532</v>
      </c>
      <c r="J89" s="16">
        <v>9.3231176674899672</v>
      </c>
      <c r="K89" s="16">
        <v>0.25209362457548623</v>
      </c>
      <c r="L89" s="16">
        <v>17.659593045693118</v>
      </c>
      <c r="M89" s="16">
        <v>3.8379081120716272</v>
      </c>
      <c r="N89" s="16">
        <v>0.2999044844087681</v>
      </c>
      <c r="O89" s="16">
        <v>7.2455184856437178</v>
      </c>
      <c r="P89" s="16">
        <v>1.1996179376350724</v>
      </c>
      <c r="Q89" s="16">
        <v>1.2691610064834826</v>
      </c>
      <c r="R89" s="16">
        <v>5.111415560358135</v>
      </c>
      <c r="S89" s="16">
        <v>11.57457452145724</v>
      </c>
      <c r="T89" s="16">
        <v>0.68239136307502324</v>
      </c>
      <c r="U89" s="16">
        <v>0.19124343933312751</v>
      </c>
      <c r="V89" s="16">
        <v>1.0822640089533808</v>
      </c>
      <c r="W89" s="16">
        <v>25.665738846866315</v>
      </c>
      <c r="X89" s="16">
        <v>3.6553575563445504</v>
      </c>
      <c r="Y89" s="16">
        <v>1.1039962179685088</v>
      </c>
      <c r="Z89" s="16">
        <v>1.5473332818771226</v>
      </c>
      <c r="AA89" s="16">
        <v>11.439834825563446</v>
      </c>
      <c r="AB89" s="16">
        <v>19.302548047236801</v>
      </c>
      <c r="AC89" s="16">
        <v>15.303821588453227</v>
      </c>
      <c r="AD89" s="16">
        <v>14.743130595862921</v>
      </c>
      <c r="AE89" s="16">
        <v>7.015157070083359</v>
      </c>
      <c r="AF89" s="16">
        <v>0.85624903519604822</v>
      </c>
      <c r="AG89" s="16">
        <v>3.1642096326026552</v>
      </c>
      <c r="AH89" s="16">
        <v>3.1337845399814759</v>
      </c>
      <c r="AI89" s="16">
        <v>3.2598313522692188</v>
      </c>
      <c r="AJ89" s="16">
        <v>6.828260072553257</v>
      </c>
      <c r="AK89" s="16">
        <v>1.1213819851806113</v>
      </c>
      <c r="AL89" s="16">
        <v>2.1080242744674282</v>
      </c>
      <c r="AM89" s="16">
        <v>1.5342939564680456</v>
      </c>
      <c r="AN89" s="16">
        <v>541.05811496603894</v>
      </c>
      <c r="AO89" s="16">
        <v>23.757650895338067</v>
      </c>
      <c r="AP89" s="16">
        <v>3.3467601883297315</v>
      </c>
      <c r="AQ89" s="16">
        <v>9.549132641247299</v>
      </c>
      <c r="AR89" s="16">
        <v>121.74818134455079</v>
      </c>
      <c r="AS89" s="16">
        <v>8.897166370793455</v>
      </c>
      <c r="AT89" s="16">
        <v>0.3955262040753319</v>
      </c>
      <c r="AU89" s="16">
        <v>0.26513294998456316</v>
      </c>
      <c r="AV89" s="16">
        <v>7.0021177446742815</v>
      </c>
      <c r="AW89" s="16">
        <v>9.3535427601111447</v>
      </c>
      <c r="AX89" s="16">
        <v>12.296083860759493</v>
      </c>
      <c r="AY89" s="16">
        <v>0.66500559586292074</v>
      </c>
      <c r="AZ89" s="16">
        <v>2.4209680842852732</v>
      </c>
      <c r="BA89" s="16">
        <v>10.487964070700833</v>
      </c>
      <c r="BB89" s="16">
        <v>4.9810223062673664</v>
      </c>
      <c r="BC89" s="16">
        <v>12.926317922198209</v>
      </c>
      <c r="BD89" s="16">
        <v>5.0592582587218278</v>
      </c>
      <c r="BE89" s="16">
        <v>7.827941687249151</v>
      </c>
      <c r="BF89" s="16">
        <v>1.8428913244828651</v>
      </c>
      <c r="BG89" s="16">
        <v>1.5821048163013276</v>
      </c>
      <c r="BH89" s="16">
        <v>1.125728426983637</v>
      </c>
      <c r="BI89" s="16">
        <v>45.650678257178143</v>
      </c>
      <c r="BJ89" s="16">
        <v>0.64327338684779245</v>
      </c>
      <c r="BK89" s="16">
        <v>32.928643099722137</v>
      </c>
      <c r="BL89" s="16">
        <v>11.152969666563754</v>
      </c>
      <c r="BM89" s="16">
        <v>15.369018215498611</v>
      </c>
      <c r="BN89" s="16">
        <v>7.6932019913553562</v>
      </c>
      <c r="BO89" s="16">
        <v>10.635743092003704</v>
      </c>
      <c r="BP89" s="16">
        <v>7.2368256020376664</v>
      </c>
      <c r="BQ89" s="16">
        <v>18.750549938252547</v>
      </c>
      <c r="BR89" s="16">
        <v>0</v>
      </c>
      <c r="BS89" s="16">
        <f t="shared" si="4"/>
        <v>1210.5535852114849</v>
      </c>
      <c r="BT89" s="16">
        <v>0</v>
      </c>
      <c r="BU89" s="16">
        <v>0</v>
      </c>
      <c r="BV89" s="16">
        <v>0</v>
      </c>
      <c r="BW89" s="16">
        <v>591.44641478851497</v>
      </c>
      <c r="BX89" s="16">
        <v>0</v>
      </c>
      <c r="BY89" s="16">
        <v>0</v>
      </c>
      <c r="BZ89" s="16">
        <f t="shared" si="5"/>
        <v>591.44641478851497</v>
      </c>
      <c r="CA89" s="16">
        <f t="shared" si="6"/>
        <v>1802</v>
      </c>
    </row>
    <row r="90" spans="1:80" x14ac:dyDescent="0.2">
      <c r="A90" s="18" t="s">
        <v>282</v>
      </c>
      <c r="B90" s="15" t="s">
        <v>283</v>
      </c>
      <c r="C90" s="16">
        <v>0.18878273004967452</v>
      </c>
      <c r="D90" s="16">
        <v>3.1463788341612418E-2</v>
      </c>
      <c r="E90" s="16">
        <v>3.1463788341612418E-2</v>
      </c>
      <c r="F90" s="16">
        <v>1.0068412269315974</v>
      </c>
      <c r="G90" s="16">
        <v>3.0205236807947924</v>
      </c>
      <c r="H90" s="16">
        <v>9.8167019625830765</v>
      </c>
      <c r="I90" s="16">
        <v>1.9822186655215825</v>
      </c>
      <c r="J90" s="16">
        <v>7.362526471937306</v>
      </c>
      <c r="K90" s="16">
        <v>1.6675807821054582</v>
      </c>
      <c r="L90" s="16">
        <v>14.158704753725591</v>
      </c>
      <c r="M90" s="16">
        <v>18.311924814818429</v>
      </c>
      <c r="N90" s="16">
        <v>3.1463788341612418E-2</v>
      </c>
      <c r="O90" s="16">
        <v>2.8002771624035057</v>
      </c>
      <c r="P90" s="16">
        <v>1.1956239569812721</v>
      </c>
      <c r="Q90" s="16">
        <v>1.0068412269315974</v>
      </c>
      <c r="R90" s="16">
        <v>9.1244986190676016</v>
      </c>
      <c r="S90" s="16">
        <v>13.120399738452381</v>
      </c>
      <c r="T90" s="16">
        <v>0.25171030673289935</v>
      </c>
      <c r="U90" s="16">
        <v>13.214791103477216</v>
      </c>
      <c r="V90" s="16">
        <v>1.9192910888383579</v>
      </c>
      <c r="W90" s="16">
        <v>24.824929001532201</v>
      </c>
      <c r="X90" s="16">
        <v>16.864590551104257</v>
      </c>
      <c r="Y90" s="16">
        <v>5.3173802297324988</v>
      </c>
      <c r="Z90" s="16">
        <v>2.9575961041115679</v>
      </c>
      <c r="AA90" s="16">
        <v>20.671708940439359</v>
      </c>
      <c r="AB90" s="16">
        <v>28.663511179208914</v>
      </c>
      <c r="AC90" s="16">
        <v>171.06861721334673</v>
      </c>
      <c r="AD90" s="16">
        <v>99.645817677886541</v>
      </c>
      <c r="AE90" s="16">
        <v>6.7961782817882836</v>
      </c>
      <c r="AF90" s="16">
        <v>0.72366713185708564</v>
      </c>
      <c r="AG90" s="16">
        <v>2.2339289722544819</v>
      </c>
      <c r="AH90" s="16">
        <v>3.2093064108444671</v>
      </c>
      <c r="AI90" s="16">
        <v>5.1285974996828241</v>
      </c>
      <c r="AJ90" s="16">
        <v>11.798920628104659</v>
      </c>
      <c r="AK90" s="16">
        <v>3.5868718709438161</v>
      </c>
      <c r="AL90" s="16">
        <v>2.9890598924531799</v>
      </c>
      <c r="AM90" s="16">
        <v>1.0068412269315974</v>
      </c>
      <c r="AN90" s="16">
        <v>3.4610167175773667</v>
      </c>
      <c r="AO90" s="16">
        <v>35.17651536592269</v>
      </c>
      <c r="AP90" s="16">
        <v>11.264036226297247</v>
      </c>
      <c r="AQ90" s="16">
        <v>19.318766041750028</v>
      </c>
      <c r="AR90" s="16">
        <v>159.99336371709916</v>
      </c>
      <c r="AS90" s="16">
        <v>13.435037621868505</v>
      </c>
      <c r="AT90" s="16">
        <v>0.4404930367825739</v>
      </c>
      <c r="AU90" s="16">
        <v>0.3146378834161242</v>
      </c>
      <c r="AV90" s="16">
        <v>29.292786946041169</v>
      </c>
      <c r="AW90" s="16">
        <v>19.696331501849375</v>
      </c>
      <c r="AX90" s="16">
        <v>50.153278616530201</v>
      </c>
      <c r="AY90" s="16">
        <v>1.0383050152732101</v>
      </c>
      <c r="AZ90" s="16">
        <v>2.2653927605960944</v>
      </c>
      <c r="BA90" s="16">
        <v>1.7619721471302956</v>
      </c>
      <c r="BB90" s="16">
        <v>5.5376267481237864</v>
      </c>
      <c r="BC90" s="16">
        <v>18.469243756526492</v>
      </c>
      <c r="BD90" s="16">
        <v>15.165545980657187</v>
      </c>
      <c r="BE90" s="16">
        <v>27.247640703836357</v>
      </c>
      <c r="BF90" s="16">
        <v>3.1463788341612422</v>
      </c>
      <c r="BG90" s="16">
        <v>1.5731894170806211</v>
      </c>
      <c r="BH90" s="16">
        <v>2.2339289722544819</v>
      </c>
      <c r="BI90" s="16">
        <v>221.91409917339243</v>
      </c>
      <c r="BJ90" s="16">
        <v>1.3214791103477217</v>
      </c>
      <c r="BK90" s="16">
        <v>438.6052094820771</v>
      </c>
      <c r="BL90" s="16">
        <v>54.337962465964658</v>
      </c>
      <c r="BM90" s="16">
        <v>11.264036226297247</v>
      </c>
      <c r="BN90" s="16">
        <v>63.430997296690641</v>
      </c>
      <c r="BO90" s="16">
        <v>80.578761942869406</v>
      </c>
      <c r="BP90" s="16">
        <v>5.5061629597821744</v>
      </c>
      <c r="BQ90" s="16">
        <v>87.31201264797447</v>
      </c>
      <c r="BR90" s="16">
        <v>0</v>
      </c>
      <c r="BS90" s="16">
        <f t="shared" si="4"/>
        <v>1892.98736178477</v>
      </c>
      <c r="BT90" s="16">
        <v>0.12585515336644967</v>
      </c>
      <c r="BU90" s="16">
        <v>0</v>
      </c>
      <c r="BV90" s="16">
        <v>0</v>
      </c>
      <c r="BW90" s="16">
        <v>1326.4503889056966</v>
      </c>
      <c r="BX90" s="16">
        <v>0</v>
      </c>
      <c r="BY90" s="16">
        <v>4.4363941561673519</v>
      </c>
      <c r="BZ90" s="16">
        <f t="shared" si="5"/>
        <v>1331.0126382152305</v>
      </c>
      <c r="CA90" s="16">
        <f t="shared" si="6"/>
        <v>3224.0000000000005</v>
      </c>
    </row>
    <row r="91" spans="1:80" x14ac:dyDescent="0.2">
      <c r="A91" s="18" t="s">
        <v>207</v>
      </c>
      <c r="B91" s="15" t="s">
        <v>206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f t="shared" si="4"/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f t="shared" si="5"/>
        <v>0</v>
      </c>
      <c r="CA91" s="16">
        <f t="shared" si="6"/>
        <v>0</v>
      </c>
    </row>
    <row r="92" spans="1:80" x14ac:dyDescent="0.2">
      <c r="A92" s="18" t="s">
        <v>208</v>
      </c>
      <c r="B92" s="15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f t="shared" si="4"/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f t="shared" si="5"/>
        <v>0</v>
      </c>
      <c r="CA92" s="16">
        <f t="shared" si="6"/>
        <v>0</v>
      </c>
    </row>
    <row r="93" spans="1:80" x14ac:dyDescent="0.2">
      <c r="A93" s="18" t="s">
        <v>284</v>
      </c>
      <c r="B93" s="15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f t="shared" si="4"/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f t="shared" si="5"/>
        <v>0</v>
      </c>
      <c r="CA93" s="16">
        <f t="shared" si="6"/>
        <v>0</v>
      </c>
    </row>
    <row r="94" spans="1:80" s="26" customFormat="1" x14ac:dyDescent="0.2">
      <c r="A94" s="23" t="s">
        <v>285</v>
      </c>
      <c r="B94" s="24" t="s">
        <v>209</v>
      </c>
      <c r="C94" s="16">
        <v>-20180.350753749764</v>
      </c>
      <c r="D94" s="16">
        <v>-10970.232650109208</v>
      </c>
      <c r="E94" s="16">
        <v>-1041.0417253851465</v>
      </c>
      <c r="F94" s="16">
        <v>-627.80290646116703</v>
      </c>
      <c r="G94" s="16">
        <v>-5732.2871059606941</v>
      </c>
      <c r="H94" s="16">
        <v>-3235.4313878930102</v>
      </c>
      <c r="I94" s="16">
        <v>-688.22722778207208</v>
      </c>
      <c r="J94" s="16">
        <v>-27700.172714917979</v>
      </c>
      <c r="K94" s="16">
        <v>-600.07803014199908</v>
      </c>
      <c r="L94" s="16">
        <v>-28399.388218337957</v>
      </c>
      <c r="M94" s="16">
        <v>-6542.9478012522522</v>
      </c>
      <c r="N94" s="16">
        <v>-2425.4334994310625</v>
      </c>
      <c r="O94" s="16">
        <v>-4550.4060490455768</v>
      </c>
      <c r="P94" s="16">
        <v>-6981.6813855276851</v>
      </c>
      <c r="Q94" s="16">
        <v>-4902.4112987726166</v>
      </c>
      <c r="R94" s="16">
        <v>-2095.7833684352336</v>
      </c>
      <c r="S94" s="16">
        <v>-5904.5493058596257</v>
      </c>
      <c r="T94" s="16">
        <v>-1428.1937024318386</v>
      </c>
      <c r="U94" s="16">
        <v>-20800.674263444427</v>
      </c>
      <c r="V94" s="16">
        <v>-1513.3927135305346</v>
      </c>
      <c r="W94" s="16">
        <v>-9380.16575437133</v>
      </c>
      <c r="X94" s="16">
        <v>-5293.1078979515269</v>
      </c>
      <c r="Y94" s="16">
        <v>-3865.1369642700497</v>
      </c>
      <c r="Z94" s="16">
        <v>-3446.3715584474239</v>
      </c>
      <c r="AA94" s="16">
        <v>-7658.9457859994172</v>
      </c>
      <c r="AB94" s="16">
        <v>-5347.0231788469573</v>
      </c>
      <c r="AC94" s="16">
        <v>-5927.5272438664779</v>
      </c>
      <c r="AD94" s="16">
        <v>-4419.3022661652594</v>
      </c>
      <c r="AE94" s="16">
        <v>-5871.4929096853048</v>
      </c>
      <c r="AF94" s="16">
        <v>-10338.642602520313</v>
      </c>
      <c r="AG94" s="16">
        <v>-6331.9461314410883</v>
      </c>
      <c r="AH94" s="16">
        <v>-9809.2280272838016</v>
      </c>
      <c r="AI94" s="16">
        <v>-20735.182824702533</v>
      </c>
      <c r="AJ94" s="16">
        <v>-8345.7730496567929</v>
      </c>
      <c r="AK94" s="16">
        <v>-1991.5887709306683</v>
      </c>
      <c r="AL94" s="16">
        <v>-6388.6377887419321</v>
      </c>
      <c r="AM94" s="16">
        <v>-6279.3763998010882</v>
      </c>
      <c r="AN94" s="16">
        <v>-4118.6103416583428</v>
      </c>
      <c r="AO94" s="16">
        <v>-1235.3198473165942</v>
      </c>
      <c r="AP94" s="16">
        <v>-31688.219380213879</v>
      </c>
      <c r="AQ94" s="16">
        <v>-7065.6697597454859</v>
      </c>
      <c r="AR94" s="16">
        <v>-15149.419213225179</v>
      </c>
      <c r="AS94" s="16">
        <v>-17271.763860423136</v>
      </c>
      <c r="AT94" s="16">
        <v>-284.42321486596308</v>
      </c>
      <c r="AU94" s="16">
        <v>-1078.4925795318788</v>
      </c>
      <c r="AV94" s="16">
        <v>-907.82735903750938</v>
      </c>
      <c r="AW94" s="16">
        <v>-1205.2047778082235</v>
      </c>
      <c r="AX94" s="16">
        <v>-23993.244207313535</v>
      </c>
      <c r="AY94" s="16">
        <v>-992.30434113422154</v>
      </c>
      <c r="AZ94" s="16">
        <v>-580.47787334647603</v>
      </c>
      <c r="BA94" s="16">
        <v>-745.54614082834746</v>
      </c>
      <c r="BB94" s="16">
        <v>-2186.6108351703451</v>
      </c>
      <c r="BC94" s="16">
        <v>-2431.7995137295302</v>
      </c>
      <c r="BD94" s="16">
        <v>-1959.7159703807924</v>
      </c>
      <c r="BE94" s="16">
        <v>-1873.3863742882631</v>
      </c>
      <c r="BF94" s="16">
        <v>-1558.3124089227645</v>
      </c>
      <c r="BG94" s="16">
        <v>-2522.7005921562622</v>
      </c>
      <c r="BH94" s="16">
        <v>-1100.7126609357661</v>
      </c>
      <c r="BI94" s="16">
        <v>-5348.0992739816711</v>
      </c>
      <c r="BJ94" s="16">
        <v>-413.41147667845075</v>
      </c>
      <c r="BK94" s="16">
        <v>-6426.241057412939</v>
      </c>
      <c r="BL94" s="16">
        <v>-4000.8881400958235</v>
      </c>
      <c r="BM94" s="16">
        <v>-658.16693446327304</v>
      </c>
      <c r="BN94" s="16">
        <v>-7604.1415709745088</v>
      </c>
      <c r="BO94" s="16">
        <v>-18990.805796934004</v>
      </c>
      <c r="BP94" s="16">
        <v>-680.73864604257005</v>
      </c>
      <c r="BQ94" s="16">
        <v>-4460.6216169211557</v>
      </c>
      <c r="BR94" s="16">
        <v>0</v>
      </c>
      <c r="BS94" s="25">
        <f t="shared" ref="BS94" si="7">-(SUM(BS2:BS93))</f>
        <v>-446282.81102868868</v>
      </c>
      <c r="BT94" s="16">
        <v>-92227.67820220704</v>
      </c>
      <c r="BU94" s="16">
        <v>-2217.313562206456</v>
      </c>
      <c r="BV94" s="16">
        <v>0</v>
      </c>
      <c r="BW94" s="16">
        <v>-511424.33003972284</v>
      </c>
      <c r="BX94" s="16">
        <v>-83199.481979772696</v>
      </c>
      <c r="BY94" s="16">
        <v>-3374.3851874020643</v>
      </c>
      <c r="BZ94" s="25">
        <f t="shared" ref="BZ94" si="8">-(SUM(BZ2:BZ93))</f>
        <v>-692443.18897131109</v>
      </c>
      <c r="CA94" s="25">
        <f t="shared" ref="CA94" si="9">-(SUM(CA2:CA93))</f>
        <v>-1138726</v>
      </c>
      <c r="CB94" s="65" t="s">
        <v>370</v>
      </c>
    </row>
    <row r="95" spans="1:80" s="26" customFormat="1" x14ac:dyDescent="0.2">
      <c r="A95" s="23" t="s">
        <v>286</v>
      </c>
      <c r="B95" s="24" t="s">
        <v>287</v>
      </c>
      <c r="C95" s="16">
        <v>-2.7326240751741643E-2</v>
      </c>
      <c r="D95" s="16">
        <v>-1.1880974239887671E-2</v>
      </c>
      <c r="E95" s="16">
        <v>-1.188097423988767E-3</v>
      </c>
      <c r="F95" s="16">
        <v>-1.188097423988767E-3</v>
      </c>
      <c r="G95" s="16">
        <v>-0.10336447588702274</v>
      </c>
      <c r="H95" s="16">
        <v>-0.54414862018685528</v>
      </c>
      <c r="I95" s="16">
        <v>-4.9900091807528218E-2</v>
      </c>
      <c r="J95" s="16">
        <v>-0.91483501647135057</v>
      </c>
      <c r="K95" s="16">
        <v>-2.970243559971918E-2</v>
      </c>
      <c r="L95" s="16">
        <v>-1.617000594048712</v>
      </c>
      <c r="M95" s="16">
        <v>-0.12593832694280932</v>
      </c>
      <c r="N95" s="16">
        <v>-6.6533455743370953E-2</v>
      </c>
      <c r="O95" s="16">
        <v>-6.534535831938218E-2</v>
      </c>
      <c r="P95" s="16">
        <v>-7.2473942863314794E-2</v>
      </c>
      <c r="Q95" s="16">
        <v>-2.0197656207809039E-2</v>
      </c>
      <c r="R95" s="16">
        <v>-2.1385753631797809E-2</v>
      </c>
      <c r="S95" s="16">
        <v>-0.35048874007668629</v>
      </c>
      <c r="T95" s="16">
        <v>-3.5642922719663012E-3</v>
      </c>
      <c r="U95" s="16">
        <v>-7.0097748015337261E-2</v>
      </c>
      <c r="V95" s="16">
        <v>-2.376194847977534E-3</v>
      </c>
      <c r="W95" s="16">
        <v>-99.882572059763291</v>
      </c>
      <c r="X95" s="16">
        <v>-0.45860560565966407</v>
      </c>
      <c r="Y95" s="16">
        <v>-3.3266727871685477E-2</v>
      </c>
      <c r="Z95" s="16">
        <v>-0.69622509045741754</v>
      </c>
      <c r="AA95" s="16">
        <v>-0.25781714100556247</v>
      </c>
      <c r="AB95" s="16">
        <v>-0.14375978830264083</v>
      </c>
      <c r="AC95" s="16">
        <v>-0.31841010962898958</v>
      </c>
      <c r="AD95" s="16">
        <v>-4.9900091807528218E-2</v>
      </c>
      <c r="AE95" s="16">
        <v>-0.1912836852621915</v>
      </c>
      <c r="AF95" s="16">
        <v>-0.33385537614084354</v>
      </c>
      <c r="AG95" s="16">
        <v>-0.57503915321056331</v>
      </c>
      <c r="AH95" s="16">
        <v>-0.30296484311713556</v>
      </c>
      <c r="AI95" s="16">
        <v>-1.4993789490738239</v>
      </c>
      <c r="AJ95" s="16">
        <v>-2.0724177332514402</v>
      </c>
      <c r="AK95" s="16">
        <v>-8.6731111951179996E-2</v>
      </c>
      <c r="AL95" s="16">
        <v>-0.23761948479775344</v>
      </c>
      <c r="AM95" s="16">
        <v>-9.3474534661707942</v>
      </c>
      <c r="AN95" s="16">
        <v>-73.143804278847171</v>
      </c>
      <c r="AO95" s="16">
        <v>-3.9211603661451884</v>
      </c>
      <c r="AP95" s="16">
        <v>-0.69384889560943996</v>
      </c>
      <c r="AQ95" s="16">
        <v>-0.79246098180050761</v>
      </c>
      <c r="AR95" s="16">
        <v>-170.30500282600394</v>
      </c>
      <c r="AS95" s="16">
        <v>-1.5659124048171951</v>
      </c>
      <c r="AT95" s="16">
        <v>-1.188097423988767E-3</v>
      </c>
      <c r="AU95" s="16">
        <v>-1.2641356591240482</v>
      </c>
      <c r="AV95" s="16">
        <v>-2.1837230652913537</v>
      </c>
      <c r="AW95" s="16">
        <v>-40.781708349024981</v>
      </c>
      <c r="AX95" s="16">
        <v>-0.18890749041421395</v>
      </c>
      <c r="AY95" s="16">
        <v>-9.5241671976973166</v>
      </c>
      <c r="AZ95" s="16">
        <v>-2.7787101312291487</v>
      </c>
      <c r="BA95" s="16">
        <v>-70.115717349726509</v>
      </c>
      <c r="BB95" s="16">
        <v>-20.123118854745552</v>
      </c>
      <c r="BC95" s="16">
        <v>-841.84885045153726</v>
      </c>
      <c r="BD95" s="16">
        <v>-30.702323828509879</v>
      </c>
      <c r="BE95" s="16">
        <v>-189.57514045624606</v>
      </c>
      <c r="BF95" s="16">
        <v>-74.400374907633363</v>
      </c>
      <c r="BG95" s="16">
        <v>-1195.0650255873666</v>
      </c>
      <c r="BH95" s="16">
        <v>-14.623107936830404</v>
      </c>
      <c r="BI95" s="16">
        <v>-4.0568532159604853</v>
      </c>
      <c r="BJ95" s="16">
        <v>-0.3005886482691581</v>
      </c>
      <c r="BK95" s="16">
        <v>-580.49709306680722</v>
      </c>
      <c r="BL95" s="16">
        <v>-1269.3168301182106</v>
      </c>
      <c r="BM95" s="16">
        <v>-963.54240588687026</v>
      </c>
      <c r="BN95" s="16">
        <v>-28.799990729202186</v>
      </c>
      <c r="BO95" s="16">
        <v>-87.166736314249889</v>
      </c>
      <c r="BP95" s="16">
        <v>-0.28039099206134904</v>
      </c>
      <c r="BQ95" s="16">
        <v>-85.036288509536362</v>
      </c>
      <c r="BR95" s="16">
        <v>0</v>
      </c>
      <c r="BS95" s="25">
        <f t="shared" ref="BS95" si="10">-(SUM(BS96:BS129))</f>
        <v>-5883.1818031274242</v>
      </c>
      <c r="BT95" s="16">
        <v>-469.94796903678622</v>
      </c>
      <c r="BU95" s="16">
        <v>0</v>
      </c>
      <c r="BV95" s="16">
        <v>0</v>
      </c>
      <c r="BW95" s="16">
        <v>-6177.7832136414636</v>
      </c>
      <c r="BX95" s="16">
        <v>-112.52114273370417</v>
      </c>
      <c r="BY95" s="16">
        <v>109.43412853937959</v>
      </c>
      <c r="BZ95" s="25">
        <f t="shared" ref="BZ95" si="11">-(SUM(BZ96:BZ129))</f>
        <v>-6650.8181968725748</v>
      </c>
      <c r="CA95" s="25">
        <f t="shared" ref="CA95" si="12">-(SUM(CA96:CA129))</f>
        <v>-12534</v>
      </c>
      <c r="CB95" s="65"/>
    </row>
    <row r="96" spans="1:80" x14ac:dyDescent="0.2">
      <c r="A96" s="18" t="s">
        <v>211</v>
      </c>
      <c r="B96" s="15" t="s">
        <v>210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f t="shared" ref="BS96:BS130" si="13">SUM(C96:BR96)</f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f t="shared" si="5"/>
        <v>0</v>
      </c>
      <c r="CA96" s="16">
        <f t="shared" si="6"/>
        <v>0</v>
      </c>
    </row>
    <row r="97" spans="1:79" x14ac:dyDescent="0.2">
      <c r="A97" s="18" t="s">
        <v>288</v>
      </c>
      <c r="B97" s="15" t="s">
        <v>212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f t="shared" si="13"/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f t="shared" si="5"/>
        <v>0</v>
      </c>
      <c r="CA97" s="16">
        <f t="shared" si="6"/>
        <v>0</v>
      </c>
    </row>
    <row r="98" spans="1:79" x14ac:dyDescent="0.2">
      <c r="A98" s="18" t="s">
        <v>289</v>
      </c>
      <c r="B98" s="15" t="s">
        <v>213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f t="shared" si="13"/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f t="shared" si="5"/>
        <v>0</v>
      </c>
      <c r="CA98" s="16">
        <f t="shared" si="6"/>
        <v>0</v>
      </c>
    </row>
    <row r="99" spans="1:79" x14ac:dyDescent="0.2">
      <c r="A99" s="18" t="s">
        <v>290</v>
      </c>
      <c r="B99" s="15" t="s">
        <v>214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f t="shared" si="13"/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f t="shared" si="5"/>
        <v>0</v>
      </c>
      <c r="CA99" s="16">
        <f t="shared" si="6"/>
        <v>0</v>
      </c>
    </row>
    <row r="100" spans="1:79" x14ac:dyDescent="0.2">
      <c r="A100" s="18" t="s">
        <v>215</v>
      </c>
      <c r="B100" s="15" t="s">
        <v>291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f t="shared" si="13"/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f t="shared" si="5"/>
        <v>0</v>
      </c>
      <c r="CA100" s="16">
        <f t="shared" si="6"/>
        <v>0</v>
      </c>
    </row>
    <row r="101" spans="1:79" x14ac:dyDescent="0.2">
      <c r="A101" s="18" t="s">
        <v>292</v>
      </c>
      <c r="B101" s="15" t="s">
        <v>216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f t="shared" si="13"/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f t="shared" si="5"/>
        <v>0</v>
      </c>
      <c r="CA101" s="16">
        <f t="shared" si="6"/>
        <v>0</v>
      </c>
    </row>
    <row r="102" spans="1:79" x14ac:dyDescent="0.2">
      <c r="A102" s="18" t="s">
        <v>293</v>
      </c>
      <c r="B102" s="15" t="s">
        <v>53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f t="shared" si="13"/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f t="shared" si="5"/>
        <v>0</v>
      </c>
      <c r="CA102" s="16">
        <f t="shared" si="6"/>
        <v>0</v>
      </c>
    </row>
    <row r="103" spans="1:79" x14ac:dyDescent="0.2">
      <c r="A103" s="18" t="s">
        <v>294</v>
      </c>
      <c r="B103" s="15" t="s">
        <v>54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f t="shared" si="13"/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f t="shared" si="5"/>
        <v>0</v>
      </c>
      <c r="CA103" s="16">
        <f t="shared" si="6"/>
        <v>0</v>
      </c>
    </row>
    <row r="104" spans="1:79" x14ac:dyDescent="0.2">
      <c r="A104" s="18" t="s">
        <v>295</v>
      </c>
      <c r="B104" s="15" t="s">
        <v>217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99.252880425049241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1.8312339561817206</v>
      </c>
      <c r="AK104" s="16">
        <v>0</v>
      </c>
      <c r="AL104" s="16">
        <v>0</v>
      </c>
      <c r="AM104" s="16">
        <v>9.156169780908602</v>
      </c>
      <c r="AN104" s="16">
        <v>70.685630708614411</v>
      </c>
      <c r="AO104" s="16">
        <v>3.2962211211270969</v>
      </c>
      <c r="AP104" s="16">
        <v>0</v>
      </c>
      <c r="AQ104" s="16">
        <v>0</v>
      </c>
      <c r="AR104" s="16">
        <v>155.28863948420991</v>
      </c>
      <c r="AS104" s="16">
        <v>0</v>
      </c>
      <c r="AT104" s="16">
        <v>0</v>
      </c>
      <c r="AU104" s="16">
        <v>0</v>
      </c>
      <c r="AV104" s="16">
        <v>0</v>
      </c>
      <c r="AW104" s="16">
        <v>40.653393827234197</v>
      </c>
      <c r="AX104" s="16">
        <v>0</v>
      </c>
      <c r="AY104" s="16">
        <v>8.7899229896722577</v>
      </c>
      <c r="AZ104" s="16">
        <v>1.0987403737090322</v>
      </c>
      <c r="BA104" s="16">
        <v>65.558175631305602</v>
      </c>
      <c r="BB104" s="16">
        <v>0.36624679123634407</v>
      </c>
      <c r="BC104" s="16">
        <v>817.8290848307563</v>
      </c>
      <c r="BD104" s="16">
        <v>30.032236881380214</v>
      </c>
      <c r="BE104" s="16">
        <v>184.95462957435376</v>
      </c>
      <c r="BF104" s="16">
        <v>74.348098620977851</v>
      </c>
      <c r="BG104" s="16">
        <v>1180.413408154737</v>
      </c>
      <c r="BH104" s="16">
        <v>13.917378066981076</v>
      </c>
      <c r="BI104" s="16">
        <v>2.1974807474180644</v>
      </c>
      <c r="BJ104" s="16">
        <v>0</v>
      </c>
      <c r="BK104" s="16">
        <v>561.82257775655182</v>
      </c>
      <c r="BL104" s="16">
        <v>1267.2138976777505</v>
      </c>
      <c r="BM104" s="16">
        <v>962.86281416034865</v>
      </c>
      <c r="BN104" s="16">
        <v>25.637275386544086</v>
      </c>
      <c r="BO104" s="16">
        <v>87.166736314249889</v>
      </c>
      <c r="BP104" s="16">
        <v>0</v>
      </c>
      <c r="BQ104" s="16">
        <v>82.771774819413778</v>
      </c>
      <c r="BR104" s="16">
        <v>0</v>
      </c>
      <c r="BS104" s="16">
        <f t="shared" si="13"/>
        <v>5747.1446480807108</v>
      </c>
      <c r="BT104" s="16">
        <v>460.00596979284819</v>
      </c>
      <c r="BU104" s="16">
        <v>0</v>
      </c>
      <c r="BV104" s="16">
        <v>0</v>
      </c>
      <c r="BW104" s="16">
        <v>6172.3571727061071</v>
      </c>
      <c r="BX104" s="16">
        <v>0</v>
      </c>
      <c r="BY104" s="16">
        <v>-109.50779057966689</v>
      </c>
      <c r="BZ104" s="16">
        <f t="shared" si="5"/>
        <v>6522.8553519192883</v>
      </c>
      <c r="CA104" s="16">
        <f t="shared" si="6"/>
        <v>12270</v>
      </c>
    </row>
    <row r="105" spans="1:79" x14ac:dyDescent="0.2">
      <c r="A105" s="18" t="s">
        <v>296</v>
      </c>
      <c r="B105" s="15" t="s">
        <v>297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f t="shared" si="13"/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f t="shared" si="5"/>
        <v>0</v>
      </c>
      <c r="CA105" s="16">
        <f t="shared" si="6"/>
        <v>0</v>
      </c>
    </row>
    <row r="106" spans="1:79" x14ac:dyDescent="0.2">
      <c r="A106" s="18" t="s">
        <v>298</v>
      </c>
      <c r="B106" s="15" t="s">
        <v>218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16">
        <v>0</v>
      </c>
      <c r="BR106" s="16">
        <v>0</v>
      </c>
      <c r="BS106" s="16">
        <f t="shared" si="13"/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f t="shared" si="5"/>
        <v>0</v>
      </c>
      <c r="CA106" s="16">
        <f t="shared" si="6"/>
        <v>0</v>
      </c>
    </row>
    <row r="107" spans="1:79" x14ac:dyDescent="0.2">
      <c r="A107" s="18" t="s">
        <v>299</v>
      </c>
      <c r="B107" s="15" t="s">
        <v>300</v>
      </c>
      <c r="C107" s="16">
        <v>2.7326240751741643E-2</v>
      </c>
      <c r="D107" s="16">
        <v>1.1880974239887671E-2</v>
      </c>
      <c r="E107" s="16">
        <v>1.188097423988767E-3</v>
      </c>
      <c r="F107" s="16">
        <v>1.188097423988767E-3</v>
      </c>
      <c r="G107" s="16">
        <v>0.10336447588702274</v>
      </c>
      <c r="H107" s="16">
        <v>0.54414862018685528</v>
      </c>
      <c r="I107" s="16">
        <v>4.9900091807528218E-2</v>
      </c>
      <c r="J107" s="16">
        <v>0.91483501647135057</v>
      </c>
      <c r="K107" s="16">
        <v>2.970243559971918E-2</v>
      </c>
      <c r="L107" s="16">
        <v>1.617000594048712</v>
      </c>
      <c r="M107" s="16">
        <v>0.12593832694280932</v>
      </c>
      <c r="N107" s="16">
        <v>6.6533455743370953E-2</v>
      </c>
      <c r="O107" s="16">
        <v>6.534535831938218E-2</v>
      </c>
      <c r="P107" s="16">
        <v>7.2473942863314794E-2</v>
      </c>
      <c r="Q107" s="16">
        <v>2.0197656207809039E-2</v>
      </c>
      <c r="R107" s="16">
        <v>2.1385753631797809E-2</v>
      </c>
      <c r="S107" s="16">
        <v>0.35048874007668629</v>
      </c>
      <c r="T107" s="16">
        <v>3.5642922719663012E-3</v>
      </c>
      <c r="U107" s="16">
        <v>7.0097748015337261E-2</v>
      </c>
      <c r="V107" s="16">
        <v>2.376194847977534E-3</v>
      </c>
      <c r="W107" s="16">
        <v>0.62969163471404654</v>
      </c>
      <c r="X107" s="16">
        <v>0.45860560565966407</v>
      </c>
      <c r="Y107" s="16">
        <v>3.3266727871685477E-2</v>
      </c>
      <c r="Z107" s="16">
        <v>0.69622509045741754</v>
      </c>
      <c r="AA107" s="16">
        <v>0.25781714100556247</v>
      </c>
      <c r="AB107" s="16">
        <v>0.14375978830264083</v>
      </c>
      <c r="AC107" s="16">
        <v>0.31841010962898958</v>
      </c>
      <c r="AD107" s="16">
        <v>4.9900091807528218E-2</v>
      </c>
      <c r="AE107" s="16">
        <v>0.1912836852621915</v>
      </c>
      <c r="AF107" s="16">
        <v>0.33385537614084354</v>
      </c>
      <c r="AG107" s="16">
        <v>0.57503915321056331</v>
      </c>
      <c r="AH107" s="16">
        <v>0.30296484311713556</v>
      </c>
      <c r="AI107" s="16">
        <v>1.4993789490738239</v>
      </c>
      <c r="AJ107" s="16">
        <v>0.24118377706971972</v>
      </c>
      <c r="AK107" s="16">
        <v>8.6731111951179996E-2</v>
      </c>
      <c r="AL107" s="16">
        <v>0.23761948479775344</v>
      </c>
      <c r="AM107" s="16">
        <v>0.1912836852621915</v>
      </c>
      <c r="AN107" s="16">
        <v>2.4581735702327592</v>
      </c>
      <c r="AO107" s="16">
        <v>0.6249392450180915</v>
      </c>
      <c r="AP107" s="16">
        <v>0.69384889560943996</v>
      </c>
      <c r="AQ107" s="16">
        <v>0.79246098180050761</v>
      </c>
      <c r="AR107" s="16">
        <v>15.016363341794026</v>
      </c>
      <c r="AS107" s="16">
        <v>1.5659124048171951</v>
      </c>
      <c r="AT107" s="16">
        <v>1.188097423988767E-3</v>
      </c>
      <c r="AU107" s="16">
        <v>1.2641356591240482</v>
      </c>
      <c r="AV107" s="16">
        <v>2.1837230652913537</v>
      </c>
      <c r="AW107" s="16">
        <v>0.12831452179078684</v>
      </c>
      <c r="AX107" s="16">
        <v>0.18890749041421395</v>
      </c>
      <c r="AY107" s="16">
        <v>0.73424420802505808</v>
      </c>
      <c r="AZ107" s="16">
        <v>1.6799697575201167</v>
      </c>
      <c r="BA107" s="16">
        <v>4.5575417184209099</v>
      </c>
      <c r="BB107" s="16">
        <v>19.75687206350921</v>
      </c>
      <c r="BC107" s="16">
        <v>24.019765620780905</v>
      </c>
      <c r="BD107" s="16">
        <v>0.67008694712966455</v>
      </c>
      <c r="BE107" s="16">
        <v>4.6205108818923151</v>
      </c>
      <c r="BF107" s="16">
        <v>5.2276286655505752E-2</v>
      </c>
      <c r="BG107" s="16">
        <v>14.651617432629475</v>
      </c>
      <c r="BH107" s="16">
        <v>0.70572986984932773</v>
      </c>
      <c r="BI107" s="16">
        <v>1.8593724685424207</v>
      </c>
      <c r="BJ107" s="16">
        <v>0.3005886482691581</v>
      </c>
      <c r="BK107" s="16">
        <v>18.67451531025544</v>
      </c>
      <c r="BL107" s="16">
        <v>2.1029324404601177</v>
      </c>
      <c r="BM107" s="16">
        <v>0.67959172652157473</v>
      </c>
      <c r="BN107" s="16">
        <v>3.1627153426580978</v>
      </c>
      <c r="BO107" s="16">
        <v>0</v>
      </c>
      <c r="BP107" s="16">
        <v>0.28039099206134904</v>
      </c>
      <c r="BQ107" s="16">
        <v>2.2645136901225897</v>
      </c>
      <c r="BR107" s="16">
        <v>0</v>
      </c>
      <c r="BS107" s="16">
        <f t="shared" si="13"/>
        <v>136.03715504671382</v>
      </c>
      <c r="BT107" s="16">
        <v>9.9419992439380032</v>
      </c>
      <c r="BU107" s="16">
        <v>0</v>
      </c>
      <c r="BV107" s="16">
        <v>0</v>
      </c>
      <c r="BW107" s="16">
        <v>5.4260409353566992</v>
      </c>
      <c r="BX107" s="16">
        <v>112.52114273370417</v>
      </c>
      <c r="BY107" s="16">
        <v>7.3662040287303554E-2</v>
      </c>
      <c r="BZ107" s="16">
        <f t="shared" si="5"/>
        <v>127.96284495328618</v>
      </c>
      <c r="CA107" s="16">
        <f t="shared" si="6"/>
        <v>264</v>
      </c>
    </row>
    <row r="108" spans="1:79" x14ac:dyDescent="0.2">
      <c r="A108" s="18" t="s">
        <v>301</v>
      </c>
      <c r="B108" s="15" t="s">
        <v>302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f t="shared" si="13"/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f t="shared" si="5"/>
        <v>0</v>
      </c>
      <c r="CA108" s="16">
        <f t="shared" si="6"/>
        <v>0</v>
      </c>
    </row>
    <row r="109" spans="1:79" x14ac:dyDescent="0.2">
      <c r="A109" s="18" t="s">
        <v>219</v>
      </c>
      <c r="B109" s="15" t="s">
        <v>303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f t="shared" si="13"/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f t="shared" si="5"/>
        <v>0</v>
      </c>
      <c r="CA109" s="16">
        <f t="shared" si="6"/>
        <v>0</v>
      </c>
    </row>
    <row r="110" spans="1:79" x14ac:dyDescent="0.2">
      <c r="A110" s="18" t="s">
        <v>304</v>
      </c>
      <c r="B110" s="15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f t="shared" si="13"/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f t="shared" si="5"/>
        <v>0</v>
      </c>
      <c r="CA110" s="16">
        <f t="shared" si="6"/>
        <v>0</v>
      </c>
    </row>
    <row r="111" spans="1:79" x14ac:dyDescent="0.2">
      <c r="A111" s="14" t="s">
        <v>305</v>
      </c>
      <c r="B111" s="15" t="s">
        <v>220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f t="shared" si="13"/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f t="shared" si="5"/>
        <v>0</v>
      </c>
      <c r="CA111" s="16">
        <f t="shared" si="6"/>
        <v>0</v>
      </c>
    </row>
    <row r="112" spans="1:79" x14ac:dyDescent="0.2">
      <c r="A112" s="14" t="s">
        <v>222</v>
      </c>
      <c r="B112" s="15" t="s">
        <v>221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f t="shared" si="13"/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f t="shared" si="5"/>
        <v>0</v>
      </c>
      <c r="CA112" s="16">
        <f t="shared" si="6"/>
        <v>0</v>
      </c>
    </row>
    <row r="113" spans="1:79" x14ac:dyDescent="0.2">
      <c r="A113" s="14" t="s">
        <v>306</v>
      </c>
      <c r="B113" s="15" t="s">
        <v>223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f t="shared" si="13"/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f t="shared" si="5"/>
        <v>0</v>
      </c>
      <c r="CA113" s="16">
        <f t="shared" si="6"/>
        <v>0</v>
      </c>
    </row>
    <row r="114" spans="1:79" x14ac:dyDescent="0.2">
      <c r="A114" s="14" t="s">
        <v>307</v>
      </c>
      <c r="B114" s="15" t="s">
        <v>224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f t="shared" si="13"/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f t="shared" si="5"/>
        <v>0</v>
      </c>
      <c r="CA114" s="16">
        <f t="shared" si="6"/>
        <v>0</v>
      </c>
    </row>
    <row r="115" spans="1:79" x14ac:dyDescent="0.2">
      <c r="A115" s="14" t="s">
        <v>308</v>
      </c>
      <c r="B115" s="15" t="s">
        <v>309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f t="shared" si="13"/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f t="shared" si="5"/>
        <v>0</v>
      </c>
      <c r="CA115" s="16">
        <f t="shared" si="6"/>
        <v>0</v>
      </c>
    </row>
    <row r="116" spans="1:79" x14ac:dyDescent="0.2">
      <c r="A116" s="14" t="s">
        <v>226</v>
      </c>
      <c r="B116" s="15" t="s">
        <v>225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f t="shared" si="13"/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f t="shared" si="5"/>
        <v>0</v>
      </c>
      <c r="CA116" s="16">
        <f t="shared" si="6"/>
        <v>0</v>
      </c>
    </row>
    <row r="117" spans="1:79" x14ac:dyDescent="0.2">
      <c r="A117" s="14" t="s">
        <v>310</v>
      </c>
      <c r="B117" s="15" t="s">
        <v>227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f t="shared" si="13"/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f t="shared" si="5"/>
        <v>0</v>
      </c>
      <c r="CA117" s="16">
        <f t="shared" si="6"/>
        <v>0</v>
      </c>
    </row>
    <row r="118" spans="1:79" x14ac:dyDescent="0.2">
      <c r="A118" s="14" t="s">
        <v>311</v>
      </c>
      <c r="B118" s="15" t="s">
        <v>228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f t="shared" si="13"/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f t="shared" si="5"/>
        <v>0</v>
      </c>
      <c r="CA118" s="16">
        <f t="shared" si="6"/>
        <v>0</v>
      </c>
    </row>
    <row r="119" spans="1:79" x14ac:dyDescent="0.2">
      <c r="A119" s="14" t="s">
        <v>312</v>
      </c>
      <c r="B119" s="15" t="s">
        <v>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f t="shared" si="13"/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f t="shared" si="5"/>
        <v>0</v>
      </c>
      <c r="CA119" s="16">
        <f t="shared" si="6"/>
        <v>0</v>
      </c>
    </row>
    <row r="120" spans="1:79" x14ac:dyDescent="0.2">
      <c r="A120" s="14" t="s">
        <v>314</v>
      </c>
      <c r="B120" s="15" t="s">
        <v>315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f t="shared" si="13"/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f t="shared" si="5"/>
        <v>0</v>
      </c>
      <c r="CA120" s="16">
        <f t="shared" si="6"/>
        <v>0</v>
      </c>
    </row>
    <row r="121" spans="1:79" x14ac:dyDescent="0.2">
      <c r="A121" s="14" t="s">
        <v>316</v>
      </c>
      <c r="B121" s="15" t="s">
        <v>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f t="shared" si="13"/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f t="shared" si="5"/>
        <v>0</v>
      </c>
      <c r="CA121" s="16">
        <f t="shared" si="6"/>
        <v>0</v>
      </c>
    </row>
    <row r="122" spans="1:79" x14ac:dyDescent="0.2">
      <c r="A122" s="14" t="s">
        <v>317</v>
      </c>
      <c r="B122" s="15" t="s">
        <v>318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f t="shared" si="13"/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f t="shared" si="5"/>
        <v>0</v>
      </c>
      <c r="CA122" s="16">
        <f t="shared" si="6"/>
        <v>0</v>
      </c>
    </row>
    <row r="123" spans="1:79" x14ac:dyDescent="0.2">
      <c r="A123" s="14" t="s">
        <v>319</v>
      </c>
      <c r="B123" s="15" t="s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f t="shared" si="13"/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f t="shared" si="5"/>
        <v>0</v>
      </c>
      <c r="CA123" s="16">
        <f t="shared" si="6"/>
        <v>0</v>
      </c>
    </row>
    <row r="124" spans="1:79" x14ac:dyDescent="0.2">
      <c r="A124" s="14" t="s">
        <v>320</v>
      </c>
      <c r="B124" s="15" t="s">
        <v>321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f t="shared" si="13"/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f t="shared" si="5"/>
        <v>0</v>
      </c>
      <c r="CA124" s="16">
        <f t="shared" si="6"/>
        <v>0</v>
      </c>
    </row>
    <row r="125" spans="1:79" x14ac:dyDescent="0.2">
      <c r="A125" s="14" t="s">
        <v>322</v>
      </c>
      <c r="B125" s="15" t="s">
        <v>229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f t="shared" si="13"/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f t="shared" si="5"/>
        <v>0</v>
      </c>
      <c r="CA125" s="16">
        <f t="shared" si="6"/>
        <v>0</v>
      </c>
    </row>
    <row r="126" spans="1:79" x14ac:dyDescent="0.2">
      <c r="A126" s="14" t="s">
        <v>230</v>
      </c>
      <c r="B126" s="15" t="s">
        <v>323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f t="shared" si="13"/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f t="shared" si="5"/>
        <v>0</v>
      </c>
      <c r="CA126" s="16">
        <f t="shared" si="6"/>
        <v>0</v>
      </c>
    </row>
    <row r="127" spans="1:79" x14ac:dyDescent="0.2">
      <c r="A127" s="14" t="s">
        <v>231</v>
      </c>
      <c r="B127" s="15" t="s">
        <v>324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f t="shared" si="13"/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f t="shared" si="5"/>
        <v>0</v>
      </c>
      <c r="CA127" s="16">
        <f t="shared" si="6"/>
        <v>0</v>
      </c>
    </row>
    <row r="128" spans="1:79" x14ac:dyDescent="0.2">
      <c r="A128" s="14" t="s">
        <v>325</v>
      </c>
      <c r="B128" s="15" t="s">
        <v>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f t="shared" si="13"/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f t="shared" si="5"/>
        <v>0</v>
      </c>
      <c r="CA128" s="16">
        <f t="shared" si="6"/>
        <v>0</v>
      </c>
    </row>
    <row r="129" spans="1:79" x14ac:dyDescent="0.2">
      <c r="A129" s="14" t="s">
        <v>326</v>
      </c>
      <c r="B129" s="15" t="s">
        <v>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f t="shared" si="13"/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f t="shared" si="5"/>
        <v>0</v>
      </c>
      <c r="CA129" s="16">
        <f t="shared" si="6"/>
        <v>0</v>
      </c>
    </row>
    <row r="130" spans="1:79" x14ac:dyDescent="0.2">
      <c r="A130" s="3"/>
      <c r="B130" s="2"/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f t="shared" si="13"/>
        <v>0</v>
      </c>
    </row>
    <row r="131" spans="1:79" s="5" customFormat="1" x14ac:dyDescent="0.2">
      <c r="B131" s="4" t="s">
        <v>2</v>
      </c>
      <c r="C131" s="12">
        <f>SUM(C2:C129)</f>
        <v>0</v>
      </c>
      <c r="D131" s="12">
        <f t="shared" ref="D131:BO131" si="14">SUM(D2:D129)</f>
        <v>0</v>
      </c>
      <c r="E131" s="12">
        <f t="shared" si="14"/>
        <v>0</v>
      </c>
      <c r="F131" s="12">
        <f t="shared" si="14"/>
        <v>0</v>
      </c>
      <c r="G131" s="12">
        <f t="shared" si="14"/>
        <v>0</v>
      </c>
      <c r="H131" s="12">
        <f t="shared" si="14"/>
        <v>0</v>
      </c>
      <c r="I131" s="12">
        <f t="shared" si="14"/>
        <v>0</v>
      </c>
      <c r="J131" s="12">
        <f t="shared" si="14"/>
        <v>0</v>
      </c>
      <c r="K131" s="12">
        <f t="shared" si="14"/>
        <v>0</v>
      </c>
      <c r="L131" s="12">
        <f t="shared" si="14"/>
        <v>0</v>
      </c>
      <c r="M131" s="12">
        <f t="shared" si="14"/>
        <v>0</v>
      </c>
      <c r="N131" s="12">
        <f t="shared" si="14"/>
        <v>0</v>
      </c>
      <c r="O131" s="12">
        <f t="shared" si="14"/>
        <v>0</v>
      </c>
      <c r="P131" s="12">
        <f t="shared" si="14"/>
        <v>0</v>
      </c>
      <c r="Q131" s="12">
        <f t="shared" si="14"/>
        <v>0</v>
      </c>
      <c r="R131" s="12">
        <f t="shared" si="14"/>
        <v>0</v>
      </c>
      <c r="S131" s="12">
        <f t="shared" si="14"/>
        <v>0</v>
      </c>
      <c r="T131" s="12">
        <f t="shared" si="14"/>
        <v>0</v>
      </c>
      <c r="U131" s="12">
        <f t="shared" si="14"/>
        <v>0</v>
      </c>
      <c r="V131" s="12">
        <f t="shared" si="14"/>
        <v>0</v>
      </c>
      <c r="W131" s="12">
        <f t="shared" si="14"/>
        <v>-2.9976021664879227E-15</v>
      </c>
      <c r="X131" s="12">
        <f t="shared" si="14"/>
        <v>0</v>
      </c>
      <c r="Y131" s="12">
        <f t="shared" si="14"/>
        <v>0</v>
      </c>
      <c r="Z131" s="12">
        <f t="shared" si="14"/>
        <v>0</v>
      </c>
      <c r="AA131" s="12">
        <f t="shared" si="14"/>
        <v>0</v>
      </c>
      <c r="AB131" s="12">
        <f t="shared" si="14"/>
        <v>0</v>
      </c>
      <c r="AC131" s="12">
        <f t="shared" si="14"/>
        <v>0</v>
      </c>
      <c r="AD131" s="12">
        <f t="shared" si="14"/>
        <v>0</v>
      </c>
      <c r="AE131" s="12">
        <f t="shared" si="14"/>
        <v>0</v>
      </c>
      <c r="AF131" s="12">
        <f t="shared" si="14"/>
        <v>0</v>
      </c>
      <c r="AG131" s="12">
        <f t="shared" si="14"/>
        <v>0</v>
      </c>
      <c r="AH131" s="12">
        <f t="shared" si="14"/>
        <v>0</v>
      </c>
      <c r="AI131" s="12">
        <f t="shared" si="14"/>
        <v>0</v>
      </c>
      <c r="AJ131" s="12">
        <f t="shared" si="14"/>
        <v>1.1102230246251565E-16</v>
      </c>
      <c r="AK131" s="12">
        <f t="shared" si="14"/>
        <v>0</v>
      </c>
      <c r="AL131" s="12">
        <f t="shared" si="14"/>
        <v>0</v>
      </c>
      <c r="AM131" s="12">
        <f t="shared" si="14"/>
        <v>-6.9388939039072284E-16</v>
      </c>
      <c r="AN131" s="12">
        <f t="shared" si="14"/>
        <v>0</v>
      </c>
      <c r="AO131" s="12">
        <f t="shared" si="14"/>
        <v>0</v>
      </c>
      <c r="AP131" s="12">
        <f t="shared" si="14"/>
        <v>0</v>
      </c>
      <c r="AQ131" s="12">
        <f t="shared" si="14"/>
        <v>0</v>
      </c>
      <c r="AR131" s="12">
        <f t="shared" si="14"/>
        <v>-7.1054273576010019E-15</v>
      </c>
      <c r="AS131" s="12">
        <f t="shared" si="14"/>
        <v>0</v>
      </c>
      <c r="AT131" s="12">
        <f t="shared" si="14"/>
        <v>0</v>
      </c>
      <c r="AU131" s="12">
        <f t="shared" si="14"/>
        <v>0</v>
      </c>
      <c r="AV131" s="12">
        <f t="shared" si="14"/>
        <v>0</v>
      </c>
      <c r="AW131" s="12">
        <f t="shared" si="14"/>
        <v>2.4424906541753444E-15</v>
      </c>
      <c r="AX131" s="12">
        <f t="shared" si="14"/>
        <v>0</v>
      </c>
      <c r="AY131" s="12">
        <f t="shared" si="14"/>
        <v>-7.7715611723760958E-16</v>
      </c>
      <c r="AZ131" s="12">
        <f t="shared" si="14"/>
        <v>2.2204460492503131E-16</v>
      </c>
      <c r="BA131" s="12">
        <f t="shared" si="14"/>
        <v>2.6645352591003757E-15</v>
      </c>
      <c r="BB131" s="12">
        <f t="shared" si="14"/>
        <v>0</v>
      </c>
      <c r="BC131" s="12">
        <f t="shared" si="14"/>
        <v>-5.3290705182007514E-14</v>
      </c>
      <c r="BD131" s="12">
        <f t="shared" si="14"/>
        <v>-3.3306690738754696E-16</v>
      </c>
      <c r="BE131" s="12">
        <f t="shared" si="14"/>
        <v>1.4210854715202004E-14</v>
      </c>
      <c r="BF131" s="12">
        <f t="shared" si="14"/>
        <v>-6.897260540483785E-15</v>
      </c>
      <c r="BG131" s="12">
        <f t="shared" si="14"/>
        <v>-8.8817841970012523E-14</v>
      </c>
      <c r="BH131" s="12">
        <f t="shared" si="14"/>
        <v>-6.6613381477509392E-16</v>
      </c>
      <c r="BI131" s="12">
        <f t="shared" si="14"/>
        <v>-2.2204460492503131E-16</v>
      </c>
      <c r="BJ131" s="12">
        <f t="shared" si="14"/>
        <v>0</v>
      </c>
      <c r="BK131" s="12">
        <f t="shared" si="14"/>
        <v>3.907985046680551E-14</v>
      </c>
      <c r="BL131" s="12">
        <f t="shared" si="14"/>
        <v>9.3258734068513149E-15</v>
      </c>
      <c r="BM131" s="12">
        <f t="shared" si="14"/>
        <v>-3.2862601528904634E-14</v>
      </c>
      <c r="BN131" s="12">
        <f t="shared" si="14"/>
        <v>-1.7763568394002505E-15</v>
      </c>
      <c r="BO131" s="12">
        <f t="shared" si="14"/>
        <v>0</v>
      </c>
      <c r="BP131" s="12">
        <f t="shared" ref="BP131:CA131" si="15">SUM(BP2:BP129)</f>
        <v>0</v>
      </c>
      <c r="BQ131" s="12">
        <f t="shared" si="15"/>
        <v>5.773159728050814E-15</v>
      </c>
      <c r="BR131" s="12">
        <f t="shared" si="15"/>
        <v>0</v>
      </c>
      <c r="BS131" s="12">
        <f t="shared" si="15"/>
        <v>3.694822225952521E-13</v>
      </c>
      <c r="BT131" s="12">
        <f t="shared" si="15"/>
        <v>-2.4868995751603507E-14</v>
      </c>
      <c r="BU131" s="12">
        <f t="shared" si="15"/>
        <v>0</v>
      </c>
      <c r="BV131" s="12">
        <f t="shared" si="15"/>
        <v>0</v>
      </c>
      <c r="BW131" s="12">
        <f t="shared" si="15"/>
        <v>2.3092638912203256E-13</v>
      </c>
      <c r="BX131" s="12">
        <f t="shared" si="15"/>
        <v>0</v>
      </c>
      <c r="BY131" s="12">
        <f t="shared" si="15"/>
        <v>6.106226635438361E-16</v>
      </c>
      <c r="BZ131" s="12">
        <f t="shared" si="15"/>
        <v>-3.694822225952521E-13</v>
      </c>
      <c r="CA131" s="12">
        <f t="shared" si="15"/>
        <v>0</v>
      </c>
    </row>
    <row r="132" spans="1:79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</sheetData>
  <mergeCells count="1">
    <mergeCell ref="CB94:CB95"/>
  </mergeCells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>
    <tabColor theme="8"/>
  </sheetPr>
  <dimension ref="A1:CB132"/>
  <sheetViews>
    <sheetView showGridLines="0" showRowColHeaders="0" zoomScaleNormal="100" workbookViewId="0">
      <pane xSplit="2" ySplit="1" topLeftCell="BR103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71" width="12.7109375" style="1" customWidth="1"/>
    <col min="72" max="16384" width="11.5703125" style="1"/>
  </cols>
  <sheetData>
    <row r="1" spans="1:79" ht="49.5" customHeight="1" x14ac:dyDescent="0.2">
      <c r="A1" s="11" t="s">
        <v>16</v>
      </c>
      <c r="B1" s="61" t="s">
        <v>17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  <c r="BT1" s="6" t="s">
        <v>340</v>
      </c>
      <c r="BU1" s="6" t="s">
        <v>341</v>
      </c>
      <c r="BV1" s="6" t="s">
        <v>342</v>
      </c>
      <c r="BW1" s="6" t="s">
        <v>343</v>
      </c>
      <c r="BX1" s="6" t="s">
        <v>344</v>
      </c>
      <c r="BY1" s="6" t="s">
        <v>345</v>
      </c>
      <c r="BZ1" s="6" t="s">
        <v>346</v>
      </c>
      <c r="CA1" s="9" t="s">
        <v>347</v>
      </c>
    </row>
    <row r="2" spans="1:79" x14ac:dyDescent="0.2">
      <c r="A2" s="14" t="s">
        <v>124</v>
      </c>
      <c r="B2" s="15" t="s">
        <v>123</v>
      </c>
      <c r="C2" s="16">
        <v>16.700837654567213</v>
      </c>
      <c r="D2" s="16">
        <v>16.868966892700438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3.7548863183087353</v>
      </c>
      <c r="K2" s="16">
        <v>0</v>
      </c>
      <c r="L2" s="16">
        <v>1031.6970482648583</v>
      </c>
      <c r="M2" s="16">
        <v>28.245712006382128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42.536697247706421</v>
      </c>
      <c r="AS2" s="16">
        <v>0</v>
      </c>
      <c r="AT2" s="16">
        <v>0</v>
      </c>
      <c r="AU2" s="16">
        <v>0</v>
      </c>
      <c r="AV2" s="16">
        <v>0</v>
      </c>
      <c r="AW2" s="16">
        <v>5.6043079377742319E-2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11.769046669325887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f t="shared" ref="BS2:BS33" si="0">SUM(C2:BR2)</f>
        <v>1151.6292381332269</v>
      </c>
      <c r="BT2" s="16">
        <v>42.816912644595135</v>
      </c>
      <c r="BU2" s="16">
        <v>0</v>
      </c>
      <c r="BV2" s="16">
        <v>0</v>
      </c>
      <c r="BW2" s="16">
        <v>43.097128041483842</v>
      </c>
      <c r="BX2" s="16">
        <v>0</v>
      </c>
      <c r="BY2" s="16">
        <v>167.45672118069405</v>
      </c>
      <c r="BZ2" s="16">
        <f t="shared" ref="BZ2:BZ65" si="1">SUM(BT2:BY2)</f>
        <v>253.37076186677302</v>
      </c>
      <c r="CA2" s="16">
        <f>SUM(BZ2,BS2)</f>
        <v>1405</v>
      </c>
    </row>
    <row r="3" spans="1:79" x14ac:dyDescent="0.2">
      <c r="A3" s="14" t="s">
        <v>125</v>
      </c>
      <c r="B3" s="15" t="s">
        <v>18</v>
      </c>
      <c r="C3" s="16">
        <v>70.818561607615024</v>
      </c>
      <c r="D3" s="16">
        <v>238.51988365943944</v>
      </c>
      <c r="E3" s="16">
        <v>0.83479640401903754</v>
      </c>
      <c r="F3" s="16">
        <v>0</v>
      </c>
      <c r="G3" s="16">
        <v>0</v>
      </c>
      <c r="H3" s="16">
        <v>0</v>
      </c>
      <c r="I3" s="16">
        <v>0</v>
      </c>
      <c r="J3" s="16">
        <v>44.661607615018511</v>
      </c>
      <c r="K3" s="16">
        <v>0</v>
      </c>
      <c r="L3" s="16">
        <v>683.32723426758321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29.078741406663141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12.800211528291909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11.269751454257008</v>
      </c>
      <c r="BL3" s="16">
        <v>9.2755156002115285E-2</v>
      </c>
      <c r="BM3" s="16">
        <v>0</v>
      </c>
      <c r="BN3" s="16">
        <v>9.2755156002115285E-2</v>
      </c>
      <c r="BO3" s="16">
        <v>0.13913273400317291</v>
      </c>
      <c r="BP3" s="16">
        <v>0</v>
      </c>
      <c r="BQ3" s="16">
        <v>0</v>
      </c>
      <c r="BR3" s="16">
        <v>0</v>
      </c>
      <c r="BS3" s="16">
        <f t="shared" si="0"/>
        <v>1091.6354309888943</v>
      </c>
      <c r="BT3" s="16">
        <v>1347.4077736647278</v>
      </c>
      <c r="BU3" s="16">
        <v>0</v>
      </c>
      <c r="BV3" s="16">
        <v>0</v>
      </c>
      <c r="BW3" s="16">
        <v>214.26441036488629</v>
      </c>
      <c r="BX3" s="16">
        <v>0</v>
      </c>
      <c r="BY3" s="16">
        <v>-22.307615018508727</v>
      </c>
      <c r="BZ3" s="16">
        <f t="shared" si="1"/>
        <v>1539.3645690111052</v>
      </c>
      <c r="CA3" s="16">
        <f t="shared" ref="CA3:CA66" si="2">SUM(BZ3,BS3)</f>
        <v>2630.9999999999995</v>
      </c>
    </row>
    <row r="4" spans="1:79" x14ac:dyDescent="0.2">
      <c r="A4" s="14" t="s">
        <v>126</v>
      </c>
      <c r="B4" s="15" t="s">
        <v>35</v>
      </c>
      <c r="C4" s="16">
        <v>11.165955310067789</v>
      </c>
      <c r="D4" s="16">
        <v>0.50163193572683906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16.256590509666083</v>
      </c>
      <c r="M4" s="16">
        <v>0</v>
      </c>
      <c r="N4" s="16">
        <v>0</v>
      </c>
      <c r="O4" s="16">
        <v>100.53075571177504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1.1704745166959578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4.1245292493095658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f t="shared" si="0"/>
        <v>133.74993723324127</v>
      </c>
      <c r="BT4" s="16">
        <v>197.51292995229727</v>
      </c>
      <c r="BU4" s="16">
        <v>0</v>
      </c>
      <c r="BV4" s="16">
        <v>0</v>
      </c>
      <c r="BW4" s="16">
        <v>0.14863168465980417</v>
      </c>
      <c r="BX4" s="16">
        <v>0</v>
      </c>
      <c r="BY4" s="16">
        <v>38.588501129801656</v>
      </c>
      <c r="BZ4" s="16">
        <f t="shared" si="1"/>
        <v>236.25006276675873</v>
      </c>
      <c r="CA4" s="16">
        <f t="shared" si="2"/>
        <v>370</v>
      </c>
    </row>
    <row r="5" spans="1:79" x14ac:dyDescent="0.2">
      <c r="A5" s="14" t="s">
        <v>127</v>
      </c>
      <c r="B5" s="15" t="s">
        <v>19</v>
      </c>
      <c r="C5" s="16">
        <v>40.653802349419152</v>
      </c>
      <c r="D5" s="16">
        <v>10.480296768735153</v>
      </c>
      <c r="E5" s="16">
        <v>0.19498226546484007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1521.8853275194429</v>
      </c>
      <c r="L5" s="16">
        <v>0</v>
      </c>
      <c r="M5" s="16">
        <v>115.42950115518532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1148.3480524551755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77.651687221372555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f t="shared" si="0"/>
        <v>2914.643649734795</v>
      </c>
      <c r="BT5" s="16">
        <v>0</v>
      </c>
      <c r="BU5" s="16">
        <v>0</v>
      </c>
      <c r="BV5" s="16">
        <v>0</v>
      </c>
      <c r="BW5" s="16">
        <v>81.356350265204512</v>
      </c>
      <c r="BX5" s="16">
        <v>0</v>
      </c>
      <c r="BY5" s="16">
        <v>0</v>
      </c>
      <c r="BZ5" s="16">
        <f t="shared" si="1"/>
        <v>81.356350265204512</v>
      </c>
      <c r="CA5" s="16">
        <f t="shared" si="2"/>
        <v>2995.9999999999995</v>
      </c>
    </row>
    <row r="6" spans="1:79" x14ac:dyDescent="0.2">
      <c r="A6" s="14" t="s">
        <v>128</v>
      </c>
      <c r="B6" s="15" t="s">
        <v>36</v>
      </c>
      <c r="C6" s="16">
        <v>60.084662968236046</v>
      </c>
      <c r="D6" s="16">
        <v>5.0351453188669062</v>
      </c>
      <c r="E6" s="16">
        <v>4.2135107270852769E-2</v>
      </c>
      <c r="F6" s="16">
        <v>0</v>
      </c>
      <c r="G6" s="16">
        <v>0</v>
      </c>
      <c r="H6" s="16">
        <v>0</v>
      </c>
      <c r="I6" s="16">
        <v>0</v>
      </c>
      <c r="J6" s="16">
        <v>14.262733811183663</v>
      </c>
      <c r="K6" s="16">
        <v>0</v>
      </c>
      <c r="L6" s="16">
        <v>918.90348691639247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53.996139967597827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234.75575015955619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f t="shared" si="0"/>
        <v>1287.0800542491038</v>
      </c>
      <c r="BT6" s="16">
        <v>2209.5018226226125</v>
      </c>
      <c r="BU6" s="16">
        <v>0</v>
      </c>
      <c r="BV6" s="16">
        <v>0</v>
      </c>
      <c r="BW6" s="16">
        <v>2.464903775344887</v>
      </c>
      <c r="BX6" s="16">
        <v>0</v>
      </c>
      <c r="BY6" s="16">
        <v>-66.046780647061709</v>
      </c>
      <c r="BZ6" s="16">
        <f t="shared" si="1"/>
        <v>2145.9199457508957</v>
      </c>
      <c r="CA6" s="16">
        <f t="shared" si="2"/>
        <v>3432.9999999999995</v>
      </c>
    </row>
    <row r="7" spans="1:79" x14ac:dyDescent="0.2">
      <c r="A7" s="14" t="s">
        <v>129</v>
      </c>
      <c r="B7" s="15" t="s">
        <v>232</v>
      </c>
      <c r="C7" s="16">
        <v>91.130056571605706</v>
      </c>
      <c r="D7" s="16">
        <v>18.978272241165531</v>
      </c>
      <c r="E7" s="16">
        <v>1.3568176534407936</v>
      </c>
      <c r="F7" s="16">
        <v>0</v>
      </c>
      <c r="G7" s="16">
        <v>0</v>
      </c>
      <c r="H7" s="16">
        <v>0</v>
      </c>
      <c r="I7" s="16">
        <v>0</v>
      </c>
      <c r="J7" s="16">
        <v>0.94461988530688157</v>
      </c>
      <c r="K7" s="16">
        <v>0</v>
      </c>
      <c r="L7" s="16">
        <v>117.44201410415376</v>
      </c>
      <c r="M7" s="16">
        <v>0</v>
      </c>
      <c r="N7" s="16">
        <v>127.12866165530069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15.955488608183508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0.9789696993180409</v>
      </c>
      <c r="AP7" s="16">
        <v>6.869962802231866E-2</v>
      </c>
      <c r="AQ7" s="16">
        <v>0</v>
      </c>
      <c r="AR7" s="16">
        <v>7.6600085244885303</v>
      </c>
      <c r="AS7" s="16">
        <v>0</v>
      </c>
      <c r="AT7" s="16">
        <v>0</v>
      </c>
      <c r="AU7" s="16">
        <v>0</v>
      </c>
      <c r="AV7" s="16">
        <v>0</v>
      </c>
      <c r="AW7" s="16">
        <v>6.3031908710477369</v>
      </c>
      <c r="AX7" s="16">
        <v>64.646349969001861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0.12022434903905765</v>
      </c>
      <c r="BF7" s="16">
        <v>0</v>
      </c>
      <c r="BG7" s="16">
        <v>0</v>
      </c>
      <c r="BH7" s="16">
        <v>0</v>
      </c>
      <c r="BI7" s="16">
        <v>3.9330537042777434</v>
      </c>
      <c r="BJ7" s="16">
        <v>0</v>
      </c>
      <c r="BK7" s="16">
        <v>11.936560368877867</v>
      </c>
      <c r="BL7" s="16">
        <v>7.6084838034717919</v>
      </c>
      <c r="BM7" s="16">
        <v>1.4083423744575325</v>
      </c>
      <c r="BN7" s="16">
        <v>8.6905029448233098</v>
      </c>
      <c r="BO7" s="16">
        <v>5.5131451487910725</v>
      </c>
      <c r="BP7" s="16">
        <v>1.7174907005579665E-2</v>
      </c>
      <c r="BQ7" s="16">
        <v>8.5187538747675138</v>
      </c>
      <c r="BR7" s="16">
        <v>0</v>
      </c>
      <c r="BS7" s="16">
        <f t="shared" si="0"/>
        <v>500.33939088654682</v>
      </c>
      <c r="BT7" s="16">
        <v>34.384163825170489</v>
      </c>
      <c r="BU7" s="16">
        <v>1.1850685833849968</v>
      </c>
      <c r="BV7" s="16">
        <v>0</v>
      </c>
      <c r="BW7" s="16">
        <v>1234.9101635151892</v>
      </c>
      <c r="BX7" s="16">
        <v>0</v>
      </c>
      <c r="BY7" s="16">
        <v>2.1812131897086173</v>
      </c>
      <c r="BZ7" s="16">
        <f t="shared" si="1"/>
        <v>1272.6606091134533</v>
      </c>
      <c r="CA7" s="16">
        <f t="shared" si="2"/>
        <v>1773.0000000000002</v>
      </c>
    </row>
    <row r="8" spans="1:79" x14ac:dyDescent="0.2">
      <c r="A8" s="14" t="s">
        <v>130</v>
      </c>
      <c r="B8" s="15" t="s">
        <v>31</v>
      </c>
      <c r="C8" s="16">
        <v>0.96202841744243017</v>
      </c>
      <c r="D8" s="16">
        <v>1.0994610485056344</v>
      </c>
      <c r="E8" s="16">
        <v>0.54973052425281721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821.22868691817735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10.170014698677118</v>
      </c>
      <c r="AX8" s="16">
        <v>41.367221950024501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0.75587947084762375</v>
      </c>
      <c r="BL8" s="16">
        <v>0.54973052425281721</v>
      </c>
      <c r="BM8" s="16">
        <v>0</v>
      </c>
      <c r="BN8" s="16">
        <v>0.48101420872121509</v>
      </c>
      <c r="BO8" s="16">
        <v>0</v>
      </c>
      <c r="BP8" s="16">
        <v>0</v>
      </c>
      <c r="BQ8" s="16">
        <v>0.48101420872121509</v>
      </c>
      <c r="BR8" s="16">
        <v>0</v>
      </c>
      <c r="BS8" s="16">
        <f t="shared" si="0"/>
        <v>877.64478196962284</v>
      </c>
      <c r="BT8" s="16">
        <v>0.41229789318961291</v>
      </c>
      <c r="BU8" s="16">
        <v>0</v>
      </c>
      <c r="BV8" s="16">
        <v>0</v>
      </c>
      <c r="BW8" s="16">
        <v>225.38951494365506</v>
      </c>
      <c r="BX8" s="16">
        <v>18.55340519353258</v>
      </c>
      <c r="BY8" s="16">
        <v>0</v>
      </c>
      <c r="BZ8" s="16">
        <f t="shared" si="1"/>
        <v>244.35521803037724</v>
      </c>
      <c r="CA8" s="16">
        <f t="shared" si="2"/>
        <v>1122</v>
      </c>
    </row>
    <row r="9" spans="1:79" x14ac:dyDescent="0.2">
      <c r="A9" s="14" t="s">
        <v>131</v>
      </c>
      <c r="B9" s="15" t="s">
        <v>20</v>
      </c>
      <c r="C9" s="16">
        <v>0.46800227876946454</v>
      </c>
      <c r="D9" s="16">
        <v>1.6153627041397645</v>
      </c>
      <c r="E9" s="16">
        <v>1.509684770224079E-2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92.181352069882266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4.529054310672237E-2</v>
      </c>
      <c r="BG9" s="16">
        <v>0</v>
      </c>
      <c r="BH9" s="16">
        <v>0</v>
      </c>
      <c r="BI9" s="16">
        <v>0</v>
      </c>
      <c r="BJ9" s="16">
        <v>0</v>
      </c>
      <c r="BK9" s="16">
        <v>3.019369540448158E-2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0.1509684770224079</v>
      </c>
      <c r="BR9" s="16">
        <v>0</v>
      </c>
      <c r="BS9" s="16">
        <f t="shared" si="0"/>
        <v>94.506266616027332</v>
      </c>
      <c r="BT9" s="16">
        <v>272.61887580706417</v>
      </c>
      <c r="BU9" s="16">
        <v>0</v>
      </c>
      <c r="BV9" s="16">
        <v>0</v>
      </c>
      <c r="BW9" s="16">
        <v>7.820167109760729</v>
      </c>
      <c r="BX9" s="16">
        <v>0.52838966957842759</v>
      </c>
      <c r="BY9" s="16">
        <v>-57.473699202430687</v>
      </c>
      <c r="BZ9" s="16">
        <f t="shared" si="1"/>
        <v>223.49373338397265</v>
      </c>
      <c r="CA9" s="16">
        <f t="shared" si="2"/>
        <v>318</v>
      </c>
    </row>
    <row r="10" spans="1:79" x14ac:dyDescent="0.2">
      <c r="A10" s="14" t="s">
        <v>233</v>
      </c>
      <c r="B10" s="15" t="s">
        <v>234</v>
      </c>
      <c r="C10" s="16">
        <v>4.904868185534661</v>
      </c>
      <c r="D10" s="16">
        <v>0.55377544030230041</v>
      </c>
      <c r="E10" s="16">
        <v>1.9777694296510728E-2</v>
      </c>
      <c r="F10" s="16">
        <v>0</v>
      </c>
      <c r="G10" s="16">
        <v>0</v>
      </c>
      <c r="H10" s="16">
        <v>0</v>
      </c>
      <c r="I10" s="16">
        <v>0</v>
      </c>
      <c r="J10" s="16">
        <v>1.9777694296510728E-2</v>
      </c>
      <c r="K10" s="16">
        <v>0</v>
      </c>
      <c r="L10" s="16">
        <v>76.144123041566303</v>
      </c>
      <c r="M10" s="16">
        <v>0.57355313459881108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3.0457649216626521</v>
      </c>
      <c r="AS10" s="16">
        <v>0</v>
      </c>
      <c r="AT10" s="16">
        <v>0</v>
      </c>
      <c r="AU10" s="16">
        <v>0</v>
      </c>
      <c r="AV10" s="16">
        <v>0</v>
      </c>
      <c r="AW10" s="16">
        <v>0.65266391178485406</v>
      </c>
      <c r="AX10" s="16">
        <v>18.274589529975913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3.9555388593021455E-2</v>
      </c>
      <c r="BG10" s="16">
        <v>0</v>
      </c>
      <c r="BH10" s="16">
        <v>0</v>
      </c>
      <c r="BI10" s="16">
        <v>0</v>
      </c>
      <c r="BJ10" s="16">
        <v>0</v>
      </c>
      <c r="BK10" s="16">
        <v>3.4808741961858884</v>
      </c>
      <c r="BL10" s="16">
        <v>2.0766579011336264</v>
      </c>
      <c r="BM10" s="16">
        <v>5.9333082889532193E-2</v>
      </c>
      <c r="BN10" s="16">
        <v>1.9777694296510728</v>
      </c>
      <c r="BO10" s="16">
        <v>0.57355313459881108</v>
      </c>
      <c r="BP10" s="16">
        <v>0</v>
      </c>
      <c r="BQ10" s="16">
        <v>5.9333082889532193E-2</v>
      </c>
      <c r="BR10" s="16">
        <v>0</v>
      </c>
      <c r="BS10" s="16">
        <f t="shared" si="0"/>
        <v>112.45596976996002</v>
      </c>
      <c r="BT10" s="16">
        <v>40.049830950434227</v>
      </c>
      <c r="BU10" s="16">
        <v>5.9333082889532193E-2</v>
      </c>
      <c r="BV10" s="16">
        <v>0</v>
      </c>
      <c r="BW10" s="16">
        <v>738.30132808874555</v>
      </c>
      <c r="BX10" s="16">
        <v>4.1335381079707423</v>
      </c>
      <c r="BY10" s="16">
        <v>0</v>
      </c>
      <c r="BZ10" s="16">
        <f t="shared" si="1"/>
        <v>782.54403023003999</v>
      </c>
      <c r="CA10" s="16">
        <f t="shared" si="2"/>
        <v>895</v>
      </c>
    </row>
    <row r="11" spans="1:79" x14ac:dyDescent="0.2">
      <c r="A11" s="14" t="s">
        <v>133</v>
      </c>
      <c r="B11" s="15" t="s">
        <v>132</v>
      </c>
      <c r="C11" s="16">
        <v>1.0730848042563899</v>
      </c>
      <c r="D11" s="16">
        <v>5.3887910270697779</v>
      </c>
      <c r="E11" s="16">
        <v>2.5164467771506632E-2</v>
      </c>
      <c r="F11" s="16">
        <v>0</v>
      </c>
      <c r="G11" s="16">
        <v>0</v>
      </c>
      <c r="H11" s="16">
        <v>0</v>
      </c>
      <c r="I11" s="16">
        <v>0</v>
      </c>
      <c r="J11" s="16">
        <v>111.46960491785597</v>
      </c>
      <c r="K11" s="16">
        <v>0</v>
      </c>
      <c r="L11" s="16">
        <v>7.1898479347161801E-2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1.4379695869432363E-2</v>
      </c>
      <c r="BH11" s="16">
        <v>0</v>
      </c>
      <c r="BI11" s="16">
        <v>0</v>
      </c>
      <c r="BJ11" s="16">
        <v>0</v>
      </c>
      <c r="BK11" s="16">
        <v>0.2750116835028939</v>
      </c>
      <c r="BL11" s="16">
        <v>0.12042995290649602</v>
      </c>
      <c r="BM11" s="16">
        <v>7.1898479347161813E-3</v>
      </c>
      <c r="BN11" s="16">
        <v>0</v>
      </c>
      <c r="BO11" s="16">
        <v>0.18873350828629973</v>
      </c>
      <c r="BP11" s="16">
        <v>0</v>
      </c>
      <c r="BQ11" s="16">
        <v>0</v>
      </c>
      <c r="BR11" s="16">
        <v>0</v>
      </c>
      <c r="BS11" s="16">
        <f t="shared" si="0"/>
        <v>118.63428838480064</v>
      </c>
      <c r="BT11" s="16">
        <v>3.5859366574396954</v>
      </c>
      <c r="BU11" s="16">
        <v>0</v>
      </c>
      <c r="BV11" s="16">
        <v>0</v>
      </c>
      <c r="BW11" s="16">
        <v>2.2234604738109787</v>
      </c>
      <c r="BX11" s="16">
        <v>29.98885573570119</v>
      </c>
      <c r="BY11" s="16">
        <v>-4.4325412517525251</v>
      </c>
      <c r="BZ11" s="16">
        <f t="shared" si="1"/>
        <v>31.365711615199338</v>
      </c>
      <c r="CA11" s="16">
        <f t="shared" si="2"/>
        <v>149.99999999999997</v>
      </c>
    </row>
    <row r="12" spans="1:79" x14ac:dyDescent="0.2">
      <c r="A12" s="14" t="s">
        <v>134</v>
      </c>
      <c r="B12" s="15" t="s">
        <v>21</v>
      </c>
      <c r="C12" s="16">
        <v>2.6259541984732824</v>
      </c>
      <c r="D12" s="16">
        <v>55.755725190839691</v>
      </c>
      <c r="E12" s="16">
        <v>1.7099236641221374</v>
      </c>
      <c r="F12" s="16">
        <v>0</v>
      </c>
      <c r="G12" s="16">
        <v>0</v>
      </c>
      <c r="H12" s="16">
        <v>0</v>
      </c>
      <c r="I12" s="16">
        <v>0</v>
      </c>
      <c r="J12" s="16">
        <v>701.80152671755718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3.7251908396946565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0.33587786259541985</v>
      </c>
      <c r="BR12" s="16">
        <v>0</v>
      </c>
      <c r="BS12" s="16">
        <f t="shared" si="0"/>
        <v>765.95419847328242</v>
      </c>
      <c r="BT12" s="16">
        <v>0</v>
      </c>
      <c r="BU12" s="16">
        <v>0</v>
      </c>
      <c r="BV12" s="16">
        <v>0</v>
      </c>
      <c r="BW12" s="16">
        <v>446.04580152671753</v>
      </c>
      <c r="BX12" s="16">
        <v>0</v>
      </c>
      <c r="BY12" s="16">
        <v>0</v>
      </c>
      <c r="BZ12" s="16">
        <f t="shared" si="1"/>
        <v>446.04580152671753</v>
      </c>
      <c r="CA12" s="16">
        <f t="shared" si="2"/>
        <v>1212</v>
      </c>
    </row>
    <row r="13" spans="1:79" x14ac:dyDescent="0.2">
      <c r="A13" s="14" t="s">
        <v>135</v>
      </c>
      <c r="B13" s="15" t="s">
        <v>37</v>
      </c>
      <c r="C13" s="16">
        <v>1.3470339348933597E-2</v>
      </c>
      <c r="D13" s="16">
        <v>7.6677316293929709E-2</v>
      </c>
      <c r="E13" s="16">
        <v>5.1808997495898454E-4</v>
      </c>
      <c r="F13" s="16">
        <v>0</v>
      </c>
      <c r="G13" s="16">
        <v>0</v>
      </c>
      <c r="H13" s="16">
        <v>0</v>
      </c>
      <c r="I13" s="16">
        <v>0</v>
      </c>
      <c r="J13" s="16">
        <v>2.801571539590709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f t="shared" si="0"/>
        <v>2.8922372852085312</v>
      </c>
      <c r="BT13" s="16">
        <v>6.7351696744667984E-3</v>
      </c>
      <c r="BU13" s="16">
        <v>0</v>
      </c>
      <c r="BV13" s="16">
        <v>0</v>
      </c>
      <c r="BW13" s="16">
        <v>8.7039115793109412E-2</v>
      </c>
      <c r="BX13" s="16">
        <v>1.3988429323892583E-2</v>
      </c>
      <c r="BY13" s="16">
        <v>0</v>
      </c>
      <c r="BZ13" s="16">
        <f t="shared" si="1"/>
        <v>0.10776271479146879</v>
      </c>
      <c r="CA13" s="16">
        <f t="shared" si="2"/>
        <v>3</v>
      </c>
    </row>
    <row r="14" spans="1:79" x14ac:dyDescent="0.2">
      <c r="A14" s="14" t="s">
        <v>235</v>
      </c>
      <c r="B14" s="15" t="s">
        <v>136</v>
      </c>
      <c r="C14" s="16">
        <v>0.86308957372569117</v>
      </c>
      <c r="D14" s="16">
        <v>16.258741429373156</v>
      </c>
      <c r="E14" s="16">
        <v>1.1663372617914745E-2</v>
      </c>
      <c r="F14" s="16">
        <v>0</v>
      </c>
      <c r="G14" s="16">
        <v>0</v>
      </c>
      <c r="H14" s="16">
        <v>0</v>
      </c>
      <c r="I14" s="16">
        <v>0</v>
      </c>
      <c r="J14" s="16">
        <v>101.05146036161335</v>
      </c>
      <c r="K14" s="16">
        <v>0</v>
      </c>
      <c r="L14" s="16">
        <v>15.617255935387842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5.8316863089573727E-2</v>
      </c>
      <c r="AS14" s="16">
        <v>0</v>
      </c>
      <c r="AT14" s="16">
        <v>0</v>
      </c>
      <c r="AU14" s="16">
        <v>0</v>
      </c>
      <c r="AV14" s="16">
        <v>0</v>
      </c>
      <c r="AW14" s="16">
        <v>2.6125954664129027</v>
      </c>
      <c r="AX14" s="16">
        <v>12.357343288680672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0.39072298270014394</v>
      </c>
      <c r="BL14" s="16">
        <v>0.27408925652099653</v>
      </c>
      <c r="BM14" s="16">
        <v>6.4148549398531096E-2</v>
      </c>
      <c r="BN14" s="16">
        <v>0.35573286484639977</v>
      </c>
      <c r="BO14" s="16">
        <v>0.11080203987019008</v>
      </c>
      <c r="BP14" s="16">
        <v>0</v>
      </c>
      <c r="BQ14" s="16">
        <v>0</v>
      </c>
      <c r="BR14" s="16">
        <v>0</v>
      </c>
      <c r="BS14" s="16">
        <f t="shared" si="0"/>
        <v>150.02596198423737</v>
      </c>
      <c r="BT14" s="16">
        <v>6.2807261547470903</v>
      </c>
      <c r="BU14" s="16">
        <v>5.8316863089573727E-3</v>
      </c>
      <c r="BV14" s="16">
        <v>0</v>
      </c>
      <c r="BW14" s="16">
        <v>82.110143230119803</v>
      </c>
      <c r="BX14" s="16">
        <v>0.79894102432716008</v>
      </c>
      <c r="BY14" s="16">
        <v>-0.22160407974038016</v>
      </c>
      <c r="BZ14" s="16">
        <f t="shared" si="1"/>
        <v>88.974038015762645</v>
      </c>
      <c r="CA14" s="16">
        <f t="shared" si="2"/>
        <v>239</v>
      </c>
    </row>
    <row r="15" spans="1:79" x14ac:dyDescent="0.2">
      <c r="A15" s="14" t="s">
        <v>138</v>
      </c>
      <c r="B15" s="15" t="s">
        <v>137</v>
      </c>
      <c r="C15" s="16">
        <v>46.188010063201816</v>
      </c>
      <c r="D15" s="16">
        <v>44.508068969749033</v>
      </c>
      <c r="E15" s="16">
        <v>55.998036448426092</v>
      </c>
      <c r="F15" s="16">
        <v>4.1480026998834144E-2</v>
      </c>
      <c r="G15" s="16">
        <v>0</v>
      </c>
      <c r="H15" s="16">
        <v>0</v>
      </c>
      <c r="I15" s="16">
        <v>0</v>
      </c>
      <c r="J15" s="16">
        <v>8.0263852242744065</v>
      </c>
      <c r="K15" s="16">
        <v>0</v>
      </c>
      <c r="L15" s="16">
        <v>4.1065226728845801</v>
      </c>
      <c r="M15" s="16">
        <v>4.1480026998834144E-2</v>
      </c>
      <c r="N15" s="16">
        <v>8.2960053997668287E-2</v>
      </c>
      <c r="O15" s="16">
        <v>0.70516045898018043</v>
      </c>
      <c r="P15" s="16">
        <v>0.18666012149475361</v>
      </c>
      <c r="Q15" s="16">
        <v>0.18666012149475361</v>
      </c>
      <c r="R15" s="16">
        <v>54.235135300975642</v>
      </c>
      <c r="S15" s="16">
        <v>98.888384365220602</v>
      </c>
      <c r="T15" s="16">
        <v>0</v>
      </c>
      <c r="U15" s="16">
        <v>0</v>
      </c>
      <c r="V15" s="16">
        <v>4.1480026998834144E-2</v>
      </c>
      <c r="W15" s="16">
        <v>4.9153831993618455</v>
      </c>
      <c r="X15" s="16">
        <v>0</v>
      </c>
      <c r="Y15" s="16">
        <v>0</v>
      </c>
      <c r="Z15" s="16">
        <v>0</v>
      </c>
      <c r="AA15" s="16">
        <v>17.110511137019085</v>
      </c>
      <c r="AB15" s="16">
        <v>1.7629011474504512</v>
      </c>
      <c r="AC15" s="16">
        <v>26.277597103761426</v>
      </c>
      <c r="AD15" s="16">
        <v>0</v>
      </c>
      <c r="AE15" s="16">
        <v>0.16592010799533657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6.2220040498251208E-2</v>
      </c>
      <c r="AM15" s="16">
        <v>0</v>
      </c>
      <c r="AN15" s="16">
        <v>0</v>
      </c>
      <c r="AO15" s="16">
        <v>0</v>
      </c>
      <c r="AP15" s="16">
        <v>20.594833404921154</v>
      </c>
      <c r="AQ15" s="16">
        <v>0</v>
      </c>
      <c r="AR15" s="16">
        <v>4.0650426458857458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8.2960053997668287E-2</v>
      </c>
      <c r="BG15" s="16">
        <v>0</v>
      </c>
      <c r="BH15" s="16">
        <v>0</v>
      </c>
      <c r="BI15" s="16">
        <v>0</v>
      </c>
      <c r="BJ15" s="16">
        <v>0</v>
      </c>
      <c r="BK15" s="16">
        <v>0.2281401484935878</v>
      </c>
      <c r="BL15" s="16">
        <v>0.18666012149475361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f t="shared" si="0"/>
        <v>388.68859299257537</v>
      </c>
      <c r="BT15" s="16">
        <v>66.471743265631716</v>
      </c>
      <c r="BU15" s="16">
        <v>0</v>
      </c>
      <c r="BV15" s="16">
        <v>0</v>
      </c>
      <c r="BW15" s="16">
        <v>206.79867460268761</v>
      </c>
      <c r="BX15" s="16">
        <v>27.314597778732281</v>
      </c>
      <c r="BY15" s="16">
        <v>-13.273608639626925</v>
      </c>
      <c r="BZ15" s="16">
        <f t="shared" si="1"/>
        <v>287.31140700742469</v>
      </c>
      <c r="CA15" s="16">
        <f t="shared" si="2"/>
        <v>676</v>
      </c>
    </row>
    <row r="16" spans="1:79" x14ac:dyDescent="0.2">
      <c r="A16" s="14" t="s">
        <v>236</v>
      </c>
      <c r="B16" s="15" t="s">
        <v>38</v>
      </c>
      <c r="C16" s="16">
        <v>0.15496510552425799</v>
      </c>
      <c r="D16" s="16">
        <v>0.16719919280248888</v>
      </c>
      <c r="E16" s="16">
        <v>3.5886656016143945</v>
      </c>
      <c r="F16" s="16">
        <v>0</v>
      </c>
      <c r="G16" s="16">
        <v>0</v>
      </c>
      <c r="H16" s="16">
        <v>0</v>
      </c>
      <c r="I16" s="16">
        <v>0</v>
      </c>
      <c r="J16" s="16">
        <v>9.5466661061128395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0.28546203649205415</v>
      </c>
      <c r="AX16" s="16">
        <v>3.5438072815942152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0.48936349112923572</v>
      </c>
      <c r="BL16" s="16">
        <v>0.4241150256453376</v>
      </c>
      <c r="BM16" s="16">
        <v>5.7092407298410829E-2</v>
      </c>
      <c r="BN16" s="16">
        <v>0.48936349112923572</v>
      </c>
      <c r="BO16" s="16">
        <v>0.12234087278230893</v>
      </c>
      <c r="BP16" s="16">
        <v>0</v>
      </c>
      <c r="BQ16" s="16">
        <v>0</v>
      </c>
      <c r="BR16" s="16">
        <v>0</v>
      </c>
      <c r="BS16" s="16">
        <f t="shared" si="0"/>
        <v>18.869040612124781</v>
      </c>
      <c r="BT16" s="16">
        <v>3.6906163289329861</v>
      </c>
      <c r="BU16" s="16">
        <v>8.1560581854872617E-3</v>
      </c>
      <c r="BV16" s="16">
        <v>0</v>
      </c>
      <c r="BW16" s="16">
        <v>74.432187000756755</v>
      </c>
      <c r="BX16" s="16">
        <v>0</v>
      </c>
      <c r="BY16" s="16">
        <v>0</v>
      </c>
      <c r="BZ16" s="16">
        <f t="shared" si="1"/>
        <v>78.130959387875222</v>
      </c>
      <c r="CA16" s="16">
        <f t="shared" si="2"/>
        <v>97</v>
      </c>
    </row>
    <row r="17" spans="1:79" x14ac:dyDescent="0.2">
      <c r="A17" s="14" t="s">
        <v>139</v>
      </c>
      <c r="B17" s="15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0.63903210283907341</v>
      </c>
      <c r="J17" s="16">
        <v>1.2780642056781468</v>
      </c>
      <c r="K17" s="16">
        <v>0</v>
      </c>
      <c r="L17" s="16">
        <v>1.1981851928232625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5.1122568227125873</v>
      </c>
      <c r="V17" s="16">
        <v>0</v>
      </c>
      <c r="W17" s="16">
        <v>7.7482642469237639</v>
      </c>
      <c r="X17" s="16">
        <v>0</v>
      </c>
      <c r="Y17" s="16">
        <v>0</v>
      </c>
      <c r="Z17" s="16">
        <v>0</v>
      </c>
      <c r="AA17" s="16">
        <v>0</v>
      </c>
      <c r="AB17" s="16">
        <v>0.55915308998418922</v>
      </c>
      <c r="AC17" s="16">
        <v>863.89152402557238</v>
      </c>
      <c r="AD17" s="16">
        <v>66.299580669553862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8.0677802983433011</v>
      </c>
      <c r="AK17" s="16">
        <v>0</v>
      </c>
      <c r="AL17" s="16">
        <v>0</v>
      </c>
      <c r="AM17" s="16">
        <v>0</v>
      </c>
      <c r="AN17" s="16">
        <v>204.57015192135836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0.79879012854884168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f t="shared" si="0"/>
        <v>1160.1627827043378</v>
      </c>
      <c r="BT17" s="16">
        <v>0.15975802570976835</v>
      </c>
      <c r="BU17" s="16">
        <v>0</v>
      </c>
      <c r="BV17" s="16">
        <v>0</v>
      </c>
      <c r="BW17" s="16">
        <v>0</v>
      </c>
      <c r="BX17" s="16">
        <v>0</v>
      </c>
      <c r="BY17" s="16">
        <v>1.6774592699525674</v>
      </c>
      <c r="BZ17" s="16">
        <f t="shared" si="1"/>
        <v>1.8372172956623358</v>
      </c>
      <c r="CA17" s="16">
        <f t="shared" si="2"/>
        <v>1162.0000000000002</v>
      </c>
    </row>
    <row r="18" spans="1:79" x14ac:dyDescent="0.2">
      <c r="A18" s="14" t="s">
        <v>237</v>
      </c>
      <c r="B18" s="15" t="s">
        <v>140</v>
      </c>
      <c r="C18" s="16">
        <v>5.6141623372242089</v>
      </c>
      <c r="D18" s="16">
        <v>48.024762161797447</v>
      </c>
      <c r="E18" s="16">
        <v>1.4204507118278118</v>
      </c>
      <c r="F18" s="16">
        <v>31.723399230821133</v>
      </c>
      <c r="G18" s="16">
        <v>82.453781796100117</v>
      </c>
      <c r="H18" s="16">
        <v>0</v>
      </c>
      <c r="I18" s="16">
        <v>0</v>
      </c>
      <c r="J18" s="16">
        <v>6.5611294784427496</v>
      </c>
      <c r="K18" s="16">
        <v>0.87932663113150256</v>
      </c>
      <c r="L18" s="16">
        <v>32.670366372039673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0.27056204034815462</v>
      </c>
      <c r="T18" s="16">
        <v>0</v>
      </c>
      <c r="U18" s="16">
        <v>0</v>
      </c>
      <c r="V18" s="16">
        <v>23.133054449767222</v>
      </c>
      <c r="W18" s="16">
        <v>357.81829836043454</v>
      </c>
      <c r="X18" s="16">
        <v>8.3197827407057545</v>
      </c>
      <c r="Y18" s="16">
        <v>0</v>
      </c>
      <c r="Z18" s="16">
        <v>0</v>
      </c>
      <c r="AA18" s="16">
        <v>0</v>
      </c>
      <c r="AB18" s="16">
        <v>537.94497672221848</v>
      </c>
      <c r="AC18" s="16">
        <v>59.456008366506978</v>
      </c>
      <c r="AD18" s="16">
        <v>36.18767289656568</v>
      </c>
      <c r="AE18" s="16">
        <v>6.7640510087038655E-2</v>
      </c>
      <c r="AF18" s="16">
        <v>0</v>
      </c>
      <c r="AG18" s="16">
        <v>4.3289926455704739</v>
      </c>
      <c r="AH18" s="16">
        <v>0</v>
      </c>
      <c r="AI18" s="16">
        <v>0</v>
      </c>
      <c r="AJ18" s="16">
        <v>3.1791039740908169</v>
      </c>
      <c r="AK18" s="16">
        <v>0</v>
      </c>
      <c r="AL18" s="16">
        <v>3.4496660144389715</v>
      </c>
      <c r="AM18" s="16">
        <v>0</v>
      </c>
      <c r="AN18" s="16">
        <v>0</v>
      </c>
      <c r="AO18" s="16">
        <v>41.734194723702856</v>
      </c>
      <c r="AP18" s="16">
        <v>626.351123405978</v>
      </c>
      <c r="AQ18" s="16">
        <v>0</v>
      </c>
      <c r="AR18" s="16">
        <v>7.9139396801835229</v>
      </c>
      <c r="AS18" s="16">
        <v>0</v>
      </c>
      <c r="AT18" s="16">
        <v>0</v>
      </c>
      <c r="AU18" s="16">
        <v>0</v>
      </c>
      <c r="AV18" s="16">
        <v>0.40584306052223196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38.893293300047226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7.440456109574253</v>
      </c>
      <c r="BL18" s="16">
        <v>1.7586532622630051</v>
      </c>
      <c r="BM18" s="16">
        <v>0</v>
      </c>
      <c r="BN18" s="16">
        <v>0.54112408069630924</v>
      </c>
      <c r="BO18" s="16">
        <v>6.7640510087038655E-2</v>
      </c>
      <c r="BP18" s="16">
        <v>0</v>
      </c>
      <c r="BQ18" s="16">
        <v>0</v>
      </c>
      <c r="BR18" s="16">
        <v>0</v>
      </c>
      <c r="BS18" s="16">
        <f t="shared" si="0"/>
        <v>1968.609405573173</v>
      </c>
      <c r="BT18" s="16">
        <v>133.79292895216247</v>
      </c>
      <c r="BU18" s="16">
        <v>0</v>
      </c>
      <c r="BV18" s="16">
        <v>0</v>
      </c>
      <c r="BW18" s="16">
        <v>0</v>
      </c>
      <c r="BX18" s="16">
        <v>0</v>
      </c>
      <c r="BY18" s="16">
        <v>-97.402334525335675</v>
      </c>
      <c r="BZ18" s="16">
        <f t="shared" si="1"/>
        <v>36.390594426826794</v>
      </c>
      <c r="CA18" s="16">
        <f t="shared" si="2"/>
        <v>2004.9999999999998</v>
      </c>
    </row>
    <row r="19" spans="1:79" x14ac:dyDescent="0.2">
      <c r="A19" s="14" t="s">
        <v>238</v>
      </c>
      <c r="B19" s="15" t="s">
        <v>141</v>
      </c>
      <c r="C19" s="16">
        <v>0</v>
      </c>
      <c r="D19" s="16">
        <v>0</v>
      </c>
      <c r="E19" s="16">
        <v>0</v>
      </c>
      <c r="F19" s="16">
        <v>7.4658169489438177E-3</v>
      </c>
      <c r="G19" s="16">
        <v>25.189666385736441</v>
      </c>
      <c r="H19" s="16">
        <v>0.53380591184948301</v>
      </c>
      <c r="I19" s="16">
        <v>6.7192352540494354E-2</v>
      </c>
      <c r="J19" s="16">
        <v>0.30609849490669655</v>
      </c>
      <c r="K19" s="16">
        <v>0</v>
      </c>
      <c r="L19" s="16">
        <v>2.6951599185687183</v>
      </c>
      <c r="M19" s="16">
        <v>0.53753882032395484</v>
      </c>
      <c r="N19" s="16">
        <v>0</v>
      </c>
      <c r="O19" s="16">
        <v>0.42181865761532572</v>
      </c>
      <c r="P19" s="16">
        <v>0</v>
      </c>
      <c r="Q19" s="16">
        <v>0</v>
      </c>
      <c r="R19" s="16">
        <v>0.18664542372359544</v>
      </c>
      <c r="S19" s="16">
        <v>2.4861170439982914</v>
      </c>
      <c r="T19" s="16">
        <v>0</v>
      </c>
      <c r="U19" s="16">
        <v>504.43165506386356</v>
      </c>
      <c r="V19" s="16">
        <v>0</v>
      </c>
      <c r="W19" s="16">
        <v>6.2264913354191442</v>
      </c>
      <c r="X19" s="16">
        <v>0.28370104405986507</v>
      </c>
      <c r="Y19" s="16">
        <v>8.5856894912853907E-2</v>
      </c>
      <c r="Z19" s="16">
        <v>0.12318597965757298</v>
      </c>
      <c r="AA19" s="16">
        <v>0.28370104405986507</v>
      </c>
      <c r="AB19" s="16">
        <v>1.933646589776449</v>
      </c>
      <c r="AC19" s="16">
        <v>1.1460029016628759</v>
      </c>
      <c r="AD19" s="16">
        <v>1.149735810137348</v>
      </c>
      <c r="AE19" s="16">
        <v>1.2915863321672805</v>
      </c>
      <c r="AF19" s="16">
        <v>0</v>
      </c>
      <c r="AG19" s="16">
        <v>7.0925261014966268E-2</v>
      </c>
      <c r="AH19" s="16">
        <v>5.5993627117078636E-2</v>
      </c>
      <c r="AI19" s="16">
        <v>0.26876941016197742</v>
      </c>
      <c r="AJ19" s="16">
        <v>0.55993627117078637</v>
      </c>
      <c r="AK19" s="16">
        <v>0</v>
      </c>
      <c r="AL19" s="16">
        <v>0</v>
      </c>
      <c r="AM19" s="16">
        <v>0</v>
      </c>
      <c r="AN19" s="16">
        <v>49.442372744380435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0.27996813558539319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f t="shared" si="0"/>
        <v>600.06503727135953</v>
      </c>
      <c r="BT19" s="16">
        <v>357.41852061373635</v>
      </c>
      <c r="BU19" s="16">
        <v>0</v>
      </c>
      <c r="BV19" s="16">
        <v>0</v>
      </c>
      <c r="BW19" s="16">
        <v>0</v>
      </c>
      <c r="BX19" s="16">
        <v>30.609849490669657</v>
      </c>
      <c r="BY19" s="16">
        <v>-18.093407375765345</v>
      </c>
      <c r="BZ19" s="16">
        <f t="shared" si="1"/>
        <v>369.93496272864064</v>
      </c>
      <c r="CA19" s="16">
        <f t="shared" si="2"/>
        <v>970.00000000000023</v>
      </c>
    </row>
    <row r="20" spans="1:79" x14ac:dyDescent="0.2">
      <c r="A20" s="14" t="s">
        <v>239</v>
      </c>
      <c r="B20" s="15" t="s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58.974386471437406</v>
      </c>
      <c r="I20" s="16">
        <v>1.0416993194473088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4.308847184986595</v>
      </c>
      <c r="AC20" s="16">
        <v>706.72196329140024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0.14204990719736027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f t="shared" si="0"/>
        <v>771.18894617446892</v>
      </c>
      <c r="BT20" s="16">
        <v>2121.3496391008453</v>
      </c>
      <c r="BU20" s="16">
        <v>0</v>
      </c>
      <c r="BV20" s="16">
        <v>0</v>
      </c>
      <c r="BW20" s="16">
        <v>0</v>
      </c>
      <c r="BX20" s="16">
        <v>0</v>
      </c>
      <c r="BY20" s="16">
        <v>-22.5385852753145</v>
      </c>
      <c r="BZ20" s="16">
        <f t="shared" si="1"/>
        <v>2098.811053825531</v>
      </c>
      <c r="CA20" s="16">
        <f t="shared" si="2"/>
        <v>2870</v>
      </c>
    </row>
    <row r="21" spans="1:79" x14ac:dyDescent="0.2">
      <c r="A21" s="14" t="s">
        <v>240</v>
      </c>
      <c r="B21" s="15" t="s">
        <v>142</v>
      </c>
      <c r="C21" s="16">
        <v>0</v>
      </c>
      <c r="D21" s="16">
        <v>0</v>
      </c>
      <c r="E21" s="16">
        <v>0</v>
      </c>
      <c r="F21" s="16">
        <v>0</v>
      </c>
      <c r="G21" s="16">
        <v>5.2836876846212757</v>
      </c>
      <c r="H21" s="16">
        <v>1.0931767623354363</v>
      </c>
      <c r="I21" s="16">
        <v>72.514058568250618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2.8240399693665434</v>
      </c>
      <c r="AC21" s="16">
        <v>129.99693665438897</v>
      </c>
      <c r="AD21" s="16">
        <v>472.43455745596441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0.77433353998760068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4.5549031763976518E-2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f t="shared" si="0"/>
        <v>684.96633966667878</v>
      </c>
      <c r="BT21" s="16">
        <v>564.48915065096094</v>
      </c>
      <c r="BU21" s="16">
        <v>0</v>
      </c>
      <c r="BV21" s="16">
        <v>0</v>
      </c>
      <c r="BW21" s="16">
        <v>0</v>
      </c>
      <c r="BX21" s="16">
        <v>0</v>
      </c>
      <c r="BY21" s="16">
        <v>-0.45549031763976516</v>
      </c>
      <c r="BZ21" s="16">
        <f t="shared" si="1"/>
        <v>564.03366033332122</v>
      </c>
      <c r="CA21" s="16">
        <f t="shared" si="2"/>
        <v>1249</v>
      </c>
    </row>
    <row r="22" spans="1:79" x14ac:dyDescent="0.2">
      <c r="A22" s="14" t="s">
        <v>144</v>
      </c>
      <c r="B22" s="17" t="s">
        <v>143</v>
      </c>
      <c r="C22" s="16">
        <v>7.7379742587454559E-2</v>
      </c>
      <c r="D22" s="16">
        <v>23.282704769647442</v>
      </c>
      <c r="E22" s="16">
        <v>8.5977491763838398E-3</v>
      </c>
      <c r="F22" s="16">
        <v>0</v>
      </c>
      <c r="G22" s="16">
        <v>0</v>
      </c>
      <c r="H22" s="16">
        <v>0</v>
      </c>
      <c r="I22" s="16">
        <v>0</v>
      </c>
      <c r="J22" s="16">
        <v>51.981991520416706</v>
      </c>
      <c r="K22" s="16">
        <v>0</v>
      </c>
      <c r="L22" s="16">
        <v>5.7346987006480212</v>
      </c>
      <c r="M22" s="16">
        <v>0</v>
      </c>
      <c r="N22" s="16">
        <v>0</v>
      </c>
      <c r="O22" s="16">
        <v>0</v>
      </c>
      <c r="P22" s="16">
        <v>0</v>
      </c>
      <c r="Q22" s="16">
        <v>16.971956874181704</v>
      </c>
      <c r="R22" s="16">
        <v>0</v>
      </c>
      <c r="S22" s="16">
        <v>0</v>
      </c>
      <c r="T22" s="16">
        <v>0</v>
      </c>
      <c r="U22" s="16">
        <v>0</v>
      </c>
      <c r="V22" s="16">
        <v>10.953532450713013</v>
      </c>
      <c r="W22" s="16">
        <v>0</v>
      </c>
      <c r="X22" s="16">
        <v>0</v>
      </c>
      <c r="Y22" s="16">
        <v>22.190790624246695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0.73940642916901034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8.5977491763838398E-3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3.4820884164354555</v>
      </c>
      <c r="AX22" s="16">
        <v>153.7621462704486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14.298056880326328</v>
      </c>
      <c r="BL22" s="16">
        <v>10.497851744364668</v>
      </c>
      <c r="BM22" s="16">
        <v>1.667963340218465</v>
      </c>
      <c r="BN22" s="16">
        <v>11.993860101055457</v>
      </c>
      <c r="BO22" s="16">
        <v>5.0812697632428492</v>
      </c>
      <c r="BP22" s="16">
        <v>3.4390996705535359E-2</v>
      </c>
      <c r="BQ22" s="16">
        <v>1.1606961388118187</v>
      </c>
      <c r="BR22" s="16">
        <v>0</v>
      </c>
      <c r="BS22" s="16">
        <f t="shared" si="0"/>
        <v>333.92798026157203</v>
      </c>
      <c r="BT22" s="16">
        <v>308.43565395359389</v>
      </c>
      <c r="BU22" s="16">
        <v>0.21494372940959602</v>
      </c>
      <c r="BV22" s="16">
        <v>0</v>
      </c>
      <c r="BW22" s="16">
        <v>1186.222856116502</v>
      </c>
      <c r="BX22" s="16">
        <v>0</v>
      </c>
      <c r="BY22" s="16">
        <v>-9.801434061077579</v>
      </c>
      <c r="BZ22" s="16">
        <f t="shared" si="1"/>
        <v>1485.072019738428</v>
      </c>
      <c r="CA22" s="16">
        <f t="shared" si="2"/>
        <v>1819</v>
      </c>
    </row>
    <row r="23" spans="1:79" x14ac:dyDescent="0.2">
      <c r="A23" s="14" t="s">
        <v>146</v>
      </c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39.737925467509754</v>
      </c>
      <c r="K23" s="16">
        <v>0</v>
      </c>
      <c r="L23" s="16">
        <v>2.0718417866272033E-2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8.2873671465088131E-2</v>
      </c>
      <c r="AX23" s="16">
        <v>7.7625005605632538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0.22790259652899234</v>
      </c>
      <c r="BL23" s="16">
        <v>0.19337190008520561</v>
      </c>
      <c r="BM23" s="16">
        <v>2.0718417866272033E-2</v>
      </c>
      <c r="BN23" s="16">
        <v>0.23480873581774966</v>
      </c>
      <c r="BO23" s="16">
        <v>0.3384008251491098</v>
      </c>
      <c r="BP23" s="16">
        <v>0</v>
      </c>
      <c r="BQ23" s="16">
        <v>0</v>
      </c>
      <c r="BR23" s="16">
        <v>0</v>
      </c>
      <c r="BS23" s="16">
        <f t="shared" si="0"/>
        <v>48.61922059285169</v>
      </c>
      <c r="BT23" s="16">
        <v>40.739315664379568</v>
      </c>
      <c r="BU23" s="16">
        <v>0</v>
      </c>
      <c r="BV23" s="16">
        <v>0</v>
      </c>
      <c r="BW23" s="16">
        <v>65.843131979012512</v>
      </c>
      <c r="BX23" s="16">
        <v>0</v>
      </c>
      <c r="BY23" s="16">
        <v>-1.2016682362437778</v>
      </c>
      <c r="BZ23" s="16">
        <f t="shared" si="1"/>
        <v>105.3807794071483</v>
      </c>
      <c r="CA23" s="16">
        <f t="shared" si="2"/>
        <v>154</v>
      </c>
    </row>
    <row r="24" spans="1:79" x14ac:dyDescent="0.2">
      <c r="A24" s="18" t="s">
        <v>148</v>
      </c>
      <c r="B24" s="15" t="s">
        <v>147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56.684728550064342</v>
      </c>
      <c r="K24" s="16">
        <v>0</v>
      </c>
      <c r="L24" s="16">
        <v>0.56351221321833089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5.9916298589132726</v>
      </c>
      <c r="AS24" s="16">
        <v>0</v>
      </c>
      <c r="AT24" s="16">
        <v>0</v>
      </c>
      <c r="AU24" s="16">
        <v>0</v>
      </c>
      <c r="AV24" s="16">
        <v>0</v>
      </c>
      <c r="AW24" s="16">
        <v>0.57501246246768456</v>
      </c>
      <c r="AX24" s="16">
        <v>56.328220823334377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3.9560857417776698</v>
      </c>
      <c r="BL24" s="16">
        <v>3.1165675465748501</v>
      </c>
      <c r="BM24" s="16">
        <v>0.54051171471962345</v>
      </c>
      <c r="BN24" s="16">
        <v>3.6340787627957662</v>
      </c>
      <c r="BO24" s="16">
        <v>1.7250373874030536</v>
      </c>
      <c r="BP24" s="16">
        <v>0</v>
      </c>
      <c r="BQ24" s="16">
        <v>0.51751121622091611</v>
      </c>
      <c r="BR24" s="16">
        <v>0</v>
      </c>
      <c r="BS24" s="16">
        <f t="shared" si="0"/>
        <v>133.63289627748992</v>
      </c>
      <c r="BT24" s="16">
        <v>336.48579278683962</v>
      </c>
      <c r="BU24" s="16">
        <v>0</v>
      </c>
      <c r="BV24" s="16">
        <v>0</v>
      </c>
      <c r="BW24" s="16">
        <v>521.30629847320279</v>
      </c>
      <c r="BX24" s="16">
        <v>0</v>
      </c>
      <c r="BY24" s="16">
        <v>0.57501246246768456</v>
      </c>
      <c r="BZ24" s="16">
        <f t="shared" si="1"/>
        <v>858.36710372251014</v>
      </c>
      <c r="CA24" s="16">
        <f t="shared" si="2"/>
        <v>992</v>
      </c>
    </row>
    <row r="25" spans="1:79" x14ac:dyDescent="0.2">
      <c r="A25" s="18" t="s">
        <v>149</v>
      </c>
      <c r="B25" s="15" t="s">
        <v>22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0.27149133714664681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0.19547376274558567</v>
      </c>
      <c r="AX25" s="16">
        <v>15.572743098731658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0.81447401143994036</v>
      </c>
      <c r="BL25" s="16">
        <v>0.6407195556660864</v>
      </c>
      <c r="BM25" s="16">
        <v>3.2578960457597617E-2</v>
      </c>
      <c r="BN25" s="16">
        <v>0.7927547044682085</v>
      </c>
      <c r="BO25" s="16">
        <v>0.13031584183039047</v>
      </c>
      <c r="BP25" s="16">
        <v>0</v>
      </c>
      <c r="BQ25" s="16">
        <v>9.7736881372792836E-2</v>
      </c>
      <c r="BR25" s="16">
        <v>0</v>
      </c>
      <c r="BS25" s="16">
        <f t="shared" si="0"/>
        <v>18.548288153858913</v>
      </c>
      <c r="BT25" s="16">
        <v>11.663267843819947</v>
      </c>
      <c r="BU25" s="16">
        <v>0</v>
      </c>
      <c r="BV25" s="16">
        <v>0</v>
      </c>
      <c r="BW25" s="16">
        <v>102.96037469949432</v>
      </c>
      <c r="BX25" s="16">
        <v>0</v>
      </c>
      <c r="BY25" s="16">
        <v>-2.1719306971731744</v>
      </c>
      <c r="BZ25" s="16">
        <f t="shared" si="1"/>
        <v>112.45171184614109</v>
      </c>
      <c r="CA25" s="16">
        <f t="shared" si="2"/>
        <v>131</v>
      </c>
    </row>
    <row r="26" spans="1:79" x14ac:dyDescent="0.2">
      <c r="A26" s="18" t="s">
        <v>150</v>
      </c>
      <c r="B26" s="15" t="s">
        <v>23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268.27439239168717</v>
      </c>
      <c r="K26" s="16">
        <v>0</v>
      </c>
      <c r="L26" s="16">
        <v>4.9461077844311374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3.0133849947164495</v>
      </c>
      <c r="AX26" s="16">
        <v>12.760126805213105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19.638957379358931</v>
      </c>
      <c r="BL26" s="16">
        <v>7.4191616766467057</v>
      </c>
      <c r="BM26" s="16">
        <v>0.89362451567453327</v>
      </c>
      <c r="BN26" s="16">
        <v>8.4374779852060584</v>
      </c>
      <c r="BO26" s="16">
        <v>4.1148291651990139</v>
      </c>
      <c r="BP26" s="16">
        <v>0</v>
      </c>
      <c r="BQ26" s="16">
        <v>0.14547375836562168</v>
      </c>
      <c r="BR26" s="16">
        <v>0</v>
      </c>
      <c r="BS26" s="16">
        <f t="shared" si="0"/>
        <v>329.64353645649874</v>
      </c>
      <c r="BT26" s="16">
        <v>0.1246917928848186</v>
      </c>
      <c r="BU26" s="16">
        <v>0.14547375836562168</v>
      </c>
      <c r="BV26" s="16">
        <v>0</v>
      </c>
      <c r="BW26" s="16">
        <v>380.58013384994717</v>
      </c>
      <c r="BX26" s="16">
        <v>0</v>
      </c>
      <c r="BY26" s="16">
        <v>-2.4938358576963719</v>
      </c>
      <c r="BZ26" s="16">
        <f t="shared" si="1"/>
        <v>378.35646354350126</v>
      </c>
      <c r="CA26" s="16">
        <f t="shared" si="2"/>
        <v>708</v>
      </c>
    </row>
    <row r="27" spans="1:79" x14ac:dyDescent="0.2">
      <c r="A27" s="18" t="s">
        <v>241</v>
      </c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58.60876764498903</v>
      </c>
      <c r="K27" s="16">
        <v>0</v>
      </c>
      <c r="L27" s="16">
        <v>16.096535165790456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0.16293413917291055</v>
      </c>
      <c r="Y27" s="16">
        <v>0</v>
      </c>
      <c r="Z27" s="16">
        <v>1.357784493107588E-2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0.12898952684522086</v>
      </c>
      <c r="AS27" s="16">
        <v>0</v>
      </c>
      <c r="AT27" s="16">
        <v>0</v>
      </c>
      <c r="AU27" s="16">
        <v>0</v>
      </c>
      <c r="AV27" s="16">
        <v>0</v>
      </c>
      <c r="AW27" s="16">
        <v>0.89613776545100798</v>
      </c>
      <c r="AX27" s="16">
        <v>15.234342012667137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6.78892246553794E-3</v>
      </c>
      <c r="BG27" s="16">
        <v>0</v>
      </c>
      <c r="BH27" s="16">
        <v>0</v>
      </c>
      <c r="BI27" s="16">
        <v>0</v>
      </c>
      <c r="BJ27" s="16">
        <v>0</v>
      </c>
      <c r="BK27" s="16">
        <v>1.6497081591257192</v>
      </c>
      <c r="BL27" s="16">
        <v>1.2084281988657533</v>
      </c>
      <c r="BM27" s="16">
        <v>0.16972306163844847</v>
      </c>
      <c r="BN27" s="16">
        <v>1.5275075547460362</v>
      </c>
      <c r="BO27" s="16">
        <v>0.76035931614024921</v>
      </c>
      <c r="BP27" s="16">
        <v>0</v>
      </c>
      <c r="BQ27" s="16">
        <v>0.37339073560458663</v>
      </c>
      <c r="BR27" s="16">
        <v>0</v>
      </c>
      <c r="BS27" s="16">
        <f t="shared" si="0"/>
        <v>96.837190048433158</v>
      </c>
      <c r="BT27" s="16">
        <v>1.5953967794014157</v>
      </c>
      <c r="BU27" s="16">
        <v>2.715568986215176E-2</v>
      </c>
      <c r="BV27" s="16">
        <v>0</v>
      </c>
      <c r="BW27" s="16">
        <v>554.70248789170842</v>
      </c>
      <c r="BX27" s="16">
        <v>0</v>
      </c>
      <c r="BY27" s="16">
        <v>2.8377695905948586</v>
      </c>
      <c r="BZ27" s="16">
        <f t="shared" si="1"/>
        <v>559.16280995156683</v>
      </c>
      <c r="CA27" s="16">
        <f t="shared" si="2"/>
        <v>656</v>
      </c>
    </row>
    <row r="28" spans="1:79" x14ac:dyDescent="0.2">
      <c r="A28" s="18" t="s">
        <v>242</v>
      </c>
      <c r="B28" s="15" t="s">
        <v>55</v>
      </c>
      <c r="C28" s="16">
        <v>0.99063712661312153</v>
      </c>
      <c r="D28" s="16">
        <v>4.8489080407905423</v>
      </c>
      <c r="E28" s="16">
        <v>5.2138796137532716E-2</v>
      </c>
      <c r="F28" s="16">
        <v>0</v>
      </c>
      <c r="G28" s="16">
        <v>0</v>
      </c>
      <c r="H28" s="16">
        <v>0</v>
      </c>
      <c r="I28" s="16">
        <v>0</v>
      </c>
      <c r="J28" s="16">
        <v>26.799341214691815</v>
      </c>
      <c r="K28" s="16">
        <v>68.145406551755258</v>
      </c>
      <c r="L28" s="16">
        <v>319.40226513852542</v>
      </c>
      <c r="M28" s="16">
        <v>75.809809583972552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40.61612219113799</v>
      </c>
      <c r="W28" s="16">
        <v>0</v>
      </c>
      <c r="X28" s="16">
        <v>28.728476671780523</v>
      </c>
      <c r="Y28" s="16">
        <v>0</v>
      </c>
      <c r="Z28" s="16">
        <v>5.2138796137532716E-2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0.78208194206299075</v>
      </c>
      <c r="AS28" s="16">
        <v>0</v>
      </c>
      <c r="AT28" s="16">
        <v>0</v>
      </c>
      <c r="AU28" s="16">
        <v>0</v>
      </c>
      <c r="AV28" s="16">
        <v>0</v>
      </c>
      <c r="AW28" s="16">
        <v>0.15641638841259814</v>
      </c>
      <c r="AX28" s="16">
        <v>78.573165779261799</v>
      </c>
      <c r="AY28" s="16">
        <v>0</v>
      </c>
      <c r="AZ28" s="16">
        <v>0</v>
      </c>
      <c r="BA28" s="16">
        <v>0</v>
      </c>
      <c r="BB28" s="16">
        <v>0</v>
      </c>
      <c r="BC28" s="16">
        <v>0.15641638841259814</v>
      </c>
      <c r="BD28" s="16">
        <v>0</v>
      </c>
      <c r="BE28" s="16">
        <v>0</v>
      </c>
      <c r="BF28" s="16">
        <v>0.10427759227506543</v>
      </c>
      <c r="BG28" s="16">
        <v>0</v>
      </c>
      <c r="BH28" s="16">
        <v>0</v>
      </c>
      <c r="BI28" s="16">
        <v>5.2138796137532716E-2</v>
      </c>
      <c r="BJ28" s="16">
        <v>0</v>
      </c>
      <c r="BK28" s="16">
        <v>7.0908762747044491</v>
      </c>
      <c r="BL28" s="16">
        <v>5.6309899828535324</v>
      </c>
      <c r="BM28" s="16">
        <v>0.41711036910026172</v>
      </c>
      <c r="BN28" s="16">
        <v>6.5173495171915894</v>
      </c>
      <c r="BO28" s="16">
        <v>1.7205802725385797</v>
      </c>
      <c r="BP28" s="16">
        <v>0</v>
      </c>
      <c r="BQ28" s="16">
        <v>0.41711036910026172</v>
      </c>
      <c r="BR28" s="16">
        <v>0</v>
      </c>
      <c r="BS28" s="16">
        <f t="shared" si="0"/>
        <v>667.06375778359336</v>
      </c>
      <c r="BT28" s="16">
        <v>1070.7223174803719</v>
      </c>
      <c r="BU28" s="16">
        <v>0</v>
      </c>
      <c r="BV28" s="16">
        <v>0</v>
      </c>
      <c r="BW28" s="16">
        <v>488.85335258550674</v>
      </c>
      <c r="BX28" s="16">
        <v>0</v>
      </c>
      <c r="BY28" s="16">
        <v>84.360572150527929</v>
      </c>
      <c r="BZ28" s="16">
        <f t="shared" si="1"/>
        <v>1643.9362422164065</v>
      </c>
      <c r="CA28" s="16">
        <f t="shared" si="2"/>
        <v>2311</v>
      </c>
    </row>
    <row r="29" spans="1:79" x14ac:dyDescent="0.2">
      <c r="A29" s="18" t="s">
        <v>151</v>
      </c>
      <c r="B29" s="15" t="s">
        <v>243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2.4666666666666668</v>
      </c>
      <c r="K29" s="16">
        <v>0</v>
      </c>
      <c r="L29" s="16">
        <v>36.492156862745098</v>
      </c>
      <c r="M29" s="16">
        <v>7.4362745098039218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9.6732026143790839E-2</v>
      </c>
      <c r="AT29" s="16">
        <v>0</v>
      </c>
      <c r="AU29" s="16">
        <v>0</v>
      </c>
      <c r="AV29" s="16">
        <v>0</v>
      </c>
      <c r="AW29" s="16">
        <v>2.418300653594771E-2</v>
      </c>
      <c r="AX29" s="16">
        <v>27.350980392156863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2.418300653594771E-2</v>
      </c>
      <c r="BG29" s="16">
        <v>0</v>
      </c>
      <c r="BH29" s="16">
        <v>0</v>
      </c>
      <c r="BI29" s="16">
        <v>0</v>
      </c>
      <c r="BJ29" s="16">
        <v>0</v>
      </c>
      <c r="BK29" s="16">
        <v>7.0735294117647056</v>
      </c>
      <c r="BL29" s="16">
        <v>5.1993464052287583</v>
      </c>
      <c r="BM29" s="16">
        <v>0.60457516339869288</v>
      </c>
      <c r="BN29" s="16">
        <v>5.8885620915032675</v>
      </c>
      <c r="BO29" s="16">
        <v>1.5356209150326796</v>
      </c>
      <c r="BP29" s="16">
        <v>0</v>
      </c>
      <c r="BQ29" s="16">
        <v>0.12091503267973856</v>
      </c>
      <c r="BR29" s="16">
        <v>0</v>
      </c>
      <c r="BS29" s="16">
        <f t="shared" si="0"/>
        <v>94.313725490196063</v>
      </c>
      <c r="BT29" s="16">
        <v>145.08594771241829</v>
      </c>
      <c r="BU29" s="16">
        <v>9.6732026143790839E-2</v>
      </c>
      <c r="BV29" s="16">
        <v>0</v>
      </c>
      <c r="BW29" s="16">
        <v>350.78660130718953</v>
      </c>
      <c r="BX29" s="16">
        <v>0</v>
      </c>
      <c r="BY29" s="16">
        <v>1.7169934640522877</v>
      </c>
      <c r="BZ29" s="16">
        <f t="shared" si="1"/>
        <v>497.68627450980387</v>
      </c>
      <c r="CA29" s="16">
        <f t="shared" si="2"/>
        <v>591.99999999999989</v>
      </c>
    </row>
    <row r="30" spans="1:79" x14ac:dyDescent="0.2">
      <c r="A30" s="18" t="s">
        <v>153</v>
      </c>
      <c r="B30" s="15" t="s">
        <v>152</v>
      </c>
      <c r="C30" s="16">
        <v>11.958708327723521</v>
      </c>
      <c r="D30" s="16">
        <v>68.030003003407316</v>
      </c>
      <c r="E30" s="16">
        <v>0.15839348778441747</v>
      </c>
      <c r="F30" s="16">
        <v>0</v>
      </c>
      <c r="G30" s="16">
        <v>0</v>
      </c>
      <c r="H30" s="16">
        <v>0</v>
      </c>
      <c r="I30" s="16">
        <v>0</v>
      </c>
      <c r="J30" s="16">
        <v>263.6987582464244</v>
      </c>
      <c r="K30" s="16">
        <v>0</v>
      </c>
      <c r="L30" s="16">
        <v>529.79981772424571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119.2174984724049</v>
      </c>
      <c r="W30" s="16">
        <v>5.2797829261472494E-2</v>
      </c>
      <c r="X30" s="16">
        <v>2.9038806093809875</v>
      </c>
      <c r="Y30" s="16">
        <v>28.642822374348832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0.21119131704588998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12.961867083691498</v>
      </c>
      <c r="AS30" s="16">
        <v>0</v>
      </c>
      <c r="AT30" s="16">
        <v>0</v>
      </c>
      <c r="AU30" s="16">
        <v>0</v>
      </c>
      <c r="AV30" s="16">
        <v>0</v>
      </c>
      <c r="AW30" s="16">
        <v>0.13199457315368124</v>
      </c>
      <c r="AX30" s="16">
        <v>98.283159170231045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2.6398914630736247E-2</v>
      </c>
      <c r="BG30" s="16">
        <v>0</v>
      </c>
      <c r="BH30" s="16">
        <v>0</v>
      </c>
      <c r="BI30" s="16">
        <v>0</v>
      </c>
      <c r="BJ30" s="16">
        <v>0</v>
      </c>
      <c r="BK30" s="16">
        <v>4.4614165725944259</v>
      </c>
      <c r="BL30" s="16">
        <v>3.4846567312571852</v>
      </c>
      <c r="BM30" s="16">
        <v>0.23759023167662624</v>
      </c>
      <c r="BN30" s="16">
        <v>4.2238263409177996</v>
      </c>
      <c r="BO30" s="16">
        <v>0.89756309744503249</v>
      </c>
      <c r="BP30" s="16">
        <v>0</v>
      </c>
      <c r="BQ30" s="16">
        <v>0.31678697556883495</v>
      </c>
      <c r="BR30" s="16">
        <v>0</v>
      </c>
      <c r="BS30" s="16">
        <f t="shared" si="0"/>
        <v>1149.6991310831945</v>
      </c>
      <c r="BT30" s="16">
        <v>697.43292562942099</v>
      </c>
      <c r="BU30" s="16">
        <v>0</v>
      </c>
      <c r="BV30" s="16">
        <v>0</v>
      </c>
      <c r="BW30" s="16">
        <v>655.24746004950441</v>
      </c>
      <c r="BX30" s="16">
        <v>0</v>
      </c>
      <c r="BY30" s="16">
        <v>46.620483237880215</v>
      </c>
      <c r="BZ30" s="16">
        <f t="shared" si="1"/>
        <v>1399.3008689168057</v>
      </c>
      <c r="CA30" s="16">
        <f t="shared" si="2"/>
        <v>2549</v>
      </c>
    </row>
    <row r="31" spans="1:79" x14ac:dyDescent="0.2">
      <c r="A31" s="18" t="s">
        <v>154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3.5678150535868269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1.3793783106804089</v>
      </c>
      <c r="AR31" s="16">
        <v>0.34484457767010224</v>
      </c>
      <c r="AS31" s="16">
        <v>0</v>
      </c>
      <c r="AT31" s="16">
        <v>0</v>
      </c>
      <c r="AU31" s="16">
        <v>0.42442409559397198</v>
      </c>
      <c r="AV31" s="16">
        <v>0</v>
      </c>
      <c r="AW31" s="16">
        <v>1.2467457808072928</v>
      </c>
      <c r="AX31" s="16">
        <v>36.009731860551064</v>
      </c>
      <c r="AY31" s="16">
        <v>0</v>
      </c>
      <c r="AZ31" s="16">
        <v>0</v>
      </c>
      <c r="BA31" s="16">
        <v>0</v>
      </c>
      <c r="BB31" s="16">
        <v>0</v>
      </c>
      <c r="BC31" s="16">
        <v>2.2414897548556647</v>
      </c>
      <c r="BD31" s="16">
        <v>0.26526505974623249</v>
      </c>
      <c r="BE31" s="16">
        <v>0.21221204779698599</v>
      </c>
      <c r="BF31" s="16">
        <v>0</v>
      </c>
      <c r="BG31" s="16">
        <v>0</v>
      </c>
      <c r="BH31" s="16">
        <v>0</v>
      </c>
      <c r="BI31" s="16">
        <v>1.3263252987311624E-2</v>
      </c>
      <c r="BJ31" s="16">
        <v>0</v>
      </c>
      <c r="BK31" s="16">
        <v>1.6446433704266414</v>
      </c>
      <c r="BL31" s="16">
        <v>1.2997987927565393</v>
      </c>
      <c r="BM31" s="16">
        <v>0.14589578286042787</v>
      </c>
      <c r="BN31" s="16">
        <v>1.4059048166550323</v>
      </c>
      <c r="BO31" s="16">
        <v>0.87537469716256722</v>
      </c>
      <c r="BP31" s="16">
        <v>0</v>
      </c>
      <c r="BQ31" s="16">
        <v>0.21221204779698599</v>
      </c>
      <c r="BR31" s="16">
        <v>0</v>
      </c>
      <c r="BS31" s="16">
        <f t="shared" si="0"/>
        <v>51.288999301934069</v>
      </c>
      <c r="BT31" s="16">
        <v>31.022748737321891</v>
      </c>
      <c r="BU31" s="16">
        <v>2.6526505974623249E-2</v>
      </c>
      <c r="BV31" s="16">
        <v>0</v>
      </c>
      <c r="BW31" s="16">
        <v>250.39695314745614</v>
      </c>
      <c r="BX31" s="16">
        <v>0</v>
      </c>
      <c r="BY31" s="16">
        <v>-9.7352276926867329</v>
      </c>
      <c r="BZ31" s="16">
        <f t="shared" si="1"/>
        <v>271.7110006980659</v>
      </c>
      <c r="CA31" s="16">
        <f t="shared" si="2"/>
        <v>323</v>
      </c>
    </row>
    <row r="32" spans="1:79" x14ac:dyDescent="0.2">
      <c r="A32" s="18" t="s">
        <v>155</v>
      </c>
      <c r="B32" s="15" t="s">
        <v>40</v>
      </c>
      <c r="C32" s="16">
        <v>0.31247935125394205</v>
      </c>
      <c r="D32" s="16">
        <v>0.79855834209340737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7.5342243580117128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0.17359963958552335</v>
      </c>
      <c r="AX32" s="16">
        <v>28.418261000150171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7.2911848625919813</v>
      </c>
      <c r="BL32" s="16">
        <v>5.3295089352755669</v>
      </c>
      <c r="BM32" s="16">
        <v>0.45135906292236072</v>
      </c>
      <c r="BN32" s="16">
        <v>6.0759873854933177</v>
      </c>
      <c r="BO32" s="16">
        <v>1.4929569004355008</v>
      </c>
      <c r="BP32" s="16">
        <v>0</v>
      </c>
      <c r="BQ32" s="16">
        <v>0.36455924312959903</v>
      </c>
      <c r="BR32" s="16">
        <v>0</v>
      </c>
      <c r="BS32" s="16">
        <f t="shared" si="0"/>
        <v>58.242679080943084</v>
      </c>
      <c r="BT32" s="16">
        <v>20.276437903589127</v>
      </c>
      <c r="BU32" s="16">
        <v>0.104159783751314</v>
      </c>
      <c r="BV32" s="16">
        <v>0</v>
      </c>
      <c r="BW32" s="16">
        <v>446.65451268959305</v>
      </c>
      <c r="BX32" s="16">
        <v>0</v>
      </c>
      <c r="BY32" s="16">
        <v>52.722210542123442</v>
      </c>
      <c r="BZ32" s="16">
        <f t="shared" si="1"/>
        <v>519.75732091905695</v>
      </c>
      <c r="CA32" s="16">
        <f t="shared" si="2"/>
        <v>578</v>
      </c>
    </row>
    <row r="33" spans="1:79" x14ac:dyDescent="0.2">
      <c r="A33" s="18" t="s">
        <v>156</v>
      </c>
      <c r="B33" s="15" t="s">
        <v>244</v>
      </c>
      <c r="C33" s="16">
        <v>0.34863747216626023</v>
      </c>
      <c r="D33" s="16">
        <v>8.1514761349349403</v>
      </c>
      <c r="E33" s="16">
        <v>1.6601784388869535E-2</v>
      </c>
      <c r="F33" s="16">
        <v>0.56446066922156413</v>
      </c>
      <c r="G33" s="16">
        <v>0</v>
      </c>
      <c r="H33" s="16">
        <v>0.11621249072208674</v>
      </c>
      <c r="I33" s="16">
        <v>0</v>
      </c>
      <c r="J33" s="16">
        <v>85.416180680733746</v>
      </c>
      <c r="K33" s="16">
        <v>0</v>
      </c>
      <c r="L33" s="16">
        <v>219.60840389596621</v>
      </c>
      <c r="M33" s="16">
        <v>44.094339336837486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16.618386173258404</v>
      </c>
      <c r="T33" s="16">
        <v>0</v>
      </c>
      <c r="U33" s="16">
        <v>0</v>
      </c>
      <c r="V33" s="16">
        <v>0</v>
      </c>
      <c r="W33" s="16">
        <v>0</v>
      </c>
      <c r="X33" s="16">
        <v>8.6163260978232881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74.575215474801936</v>
      </c>
      <c r="AS33" s="16">
        <v>0</v>
      </c>
      <c r="AT33" s="16">
        <v>0</v>
      </c>
      <c r="AU33" s="16">
        <v>0</v>
      </c>
      <c r="AV33" s="16">
        <v>0</v>
      </c>
      <c r="AW33" s="16">
        <v>4.9805353166608599E-2</v>
      </c>
      <c r="AX33" s="16">
        <v>57.408970416710851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4.9805353166608599E-2</v>
      </c>
      <c r="BG33" s="16">
        <v>0</v>
      </c>
      <c r="BH33" s="16">
        <v>0</v>
      </c>
      <c r="BI33" s="16">
        <v>0</v>
      </c>
      <c r="BJ33" s="16">
        <v>0</v>
      </c>
      <c r="BK33" s="16">
        <v>2.0254176954420831</v>
      </c>
      <c r="BL33" s="16">
        <v>1.5439659481648667</v>
      </c>
      <c r="BM33" s="16">
        <v>9.9610706333217197E-2</v>
      </c>
      <c r="BN33" s="16">
        <v>1.278337397942954</v>
      </c>
      <c r="BO33" s="16">
        <v>0.48145174727721651</v>
      </c>
      <c r="BP33" s="16">
        <v>0</v>
      </c>
      <c r="BQ33" s="16">
        <v>0.8964963569989548</v>
      </c>
      <c r="BR33" s="16">
        <v>0</v>
      </c>
      <c r="BS33" s="16">
        <f t="shared" si="0"/>
        <v>521.96010118605818</v>
      </c>
      <c r="BT33" s="16">
        <v>12.434736507263281</v>
      </c>
      <c r="BU33" s="16">
        <v>9.9610706333217197E-2</v>
      </c>
      <c r="BV33" s="16">
        <v>0</v>
      </c>
      <c r="BW33" s="16">
        <v>568.29568141539301</v>
      </c>
      <c r="BX33" s="16">
        <v>0</v>
      </c>
      <c r="BY33" s="16">
        <v>-6.7901298150476395</v>
      </c>
      <c r="BZ33" s="16">
        <f t="shared" si="1"/>
        <v>574.03989881394182</v>
      </c>
      <c r="CA33" s="16">
        <f t="shared" si="2"/>
        <v>1096</v>
      </c>
    </row>
    <row r="34" spans="1:79" x14ac:dyDescent="0.2">
      <c r="A34" s="18" t="s">
        <v>157</v>
      </c>
      <c r="B34" s="15" t="s">
        <v>41</v>
      </c>
      <c r="C34" s="16">
        <v>42.361472058155385</v>
      </c>
      <c r="D34" s="16">
        <v>484.84525215810999</v>
      </c>
      <c r="E34" s="16">
        <v>42.852703316674237</v>
      </c>
      <c r="F34" s="16">
        <v>0</v>
      </c>
      <c r="G34" s="16">
        <v>0</v>
      </c>
      <c r="H34" s="16">
        <v>0</v>
      </c>
      <c r="I34" s="16">
        <v>0</v>
      </c>
      <c r="J34" s="16">
        <v>519.46260790549752</v>
      </c>
      <c r="K34" s="16">
        <v>0</v>
      </c>
      <c r="L34" s="16">
        <v>37.044616083598363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1.0980463425715583</v>
      </c>
      <c r="BH34" s="16">
        <v>0</v>
      </c>
      <c r="BI34" s="16">
        <v>0</v>
      </c>
      <c r="BJ34" s="16">
        <v>0</v>
      </c>
      <c r="BK34" s="16">
        <v>2.4850522489777376</v>
      </c>
      <c r="BL34" s="16">
        <v>2.1383007723761929</v>
      </c>
      <c r="BM34" s="16">
        <v>0</v>
      </c>
      <c r="BN34" s="16">
        <v>0.28895956383462063</v>
      </c>
      <c r="BO34" s="16">
        <v>0.28895956383462063</v>
      </c>
      <c r="BP34" s="16">
        <v>1.1558382553384825</v>
      </c>
      <c r="BQ34" s="16">
        <v>23.579100408905042</v>
      </c>
      <c r="BR34" s="16">
        <v>0</v>
      </c>
      <c r="BS34" s="16">
        <f t="shared" ref="BS34:BS65" si="3">SUM(C34:BR34)</f>
        <v>1157.6009086778738</v>
      </c>
      <c r="BT34" s="16">
        <v>31.35211267605634</v>
      </c>
      <c r="BU34" s="16">
        <v>0</v>
      </c>
      <c r="BV34" s="16">
        <v>0</v>
      </c>
      <c r="BW34" s="16">
        <v>467.82553384825081</v>
      </c>
      <c r="BX34" s="16">
        <v>0</v>
      </c>
      <c r="BY34" s="16">
        <v>-66.778555202180826</v>
      </c>
      <c r="BZ34" s="16">
        <f t="shared" si="1"/>
        <v>432.39909132212631</v>
      </c>
      <c r="CA34" s="16">
        <f t="shared" si="2"/>
        <v>1590</v>
      </c>
    </row>
    <row r="35" spans="1:79" x14ac:dyDescent="0.2">
      <c r="A35" s="18" t="s">
        <v>158</v>
      </c>
      <c r="B35" s="15" t="s">
        <v>42</v>
      </c>
      <c r="C35" s="16">
        <v>9.7057096891286901E-2</v>
      </c>
      <c r="D35" s="16">
        <v>0.91347855897681796</v>
      </c>
      <c r="E35" s="16">
        <v>2.8546204968025561E-2</v>
      </c>
      <c r="F35" s="16">
        <v>0</v>
      </c>
      <c r="G35" s="16">
        <v>0</v>
      </c>
      <c r="H35" s="16">
        <v>0</v>
      </c>
      <c r="I35" s="16">
        <v>0</v>
      </c>
      <c r="J35" s="16">
        <v>24.783815153239793</v>
      </c>
      <c r="K35" s="16">
        <v>0</v>
      </c>
      <c r="L35" s="16">
        <v>45.919425311565917</v>
      </c>
      <c r="M35" s="16">
        <v>2.2608594334676244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0.11418481987210224</v>
      </c>
      <c r="Y35" s="16">
        <v>0</v>
      </c>
      <c r="Z35" s="16">
        <v>3.4255445961630673E-2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1.1418481987210224E-2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2.0895822036594711</v>
      </c>
      <c r="AS35" s="16">
        <v>1.7127722980815337E-2</v>
      </c>
      <c r="AT35" s="16">
        <v>0</v>
      </c>
      <c r="AU35" s="16">
        <v>0</v>
      </c>
      <c r="AV35" s="16">
        <v>0.14273102484012781</v>
      </c>
      <c r="AW35" s="16">
        <v>1.9696881427937638</v>
      </c>
      <c r="AX35" s="16">
        <v>42.2141279067162</v>
      </c>
      <c r="AY35" s="16">
        <v>0</v>
      </c>
      <c r="AZ35" s="16">
        <v>0</v>
      </c>
      <c r="BA35" s="16">
        <v>0.1313125428529176</v>
      </c>
      <c r="BB35" s="16">
        <v>0</v>
      </c>
      <c r="BC35" s="16">
        <v>1.1418481987210224E-2</v>
      </c>
      <c r="BD35" s="16">
        <v>0</v>
      </c>
      <c r="BE35" s="16">
        <v>0.1313125428529176</v>
      </c>
      <c r="BF35" s="16">
        <v>2.8546204968025561E-2</v>
      </c>
      <c r="BG35" s="16">
        <v>0.14273102484012781</v>
      </c>
      <c r="BH35" s="16">
        <v>0</v>
      </c>
      <c r="BI35" s="16">
        <v>0</v>
      </c>
      <c r="BJ35" s="16">
        <v>0</v>
      </c>
      <c r="BK35" s="16">
        <v>6.5484994196650641</v>
      </c>
      <c r="BL35" s="16">
        <v>6.9481462892174211</v>
      </c>
      <c r="BM35" s="16">
        <v>0.98769869189368442</v>
      </c>
      <c r="BN35" s="16">
        <v>15.26651041690007</v>
      </c>
      <c r="BO35" s="16">
        <v>4.0649795874468397</v>
      </c>
      <c r="BP35" s="16">
        <v>4.5673927948840898E-2</v>
      </c>
      <c r="BQ35" s="16">
        <v>0.24549736272501982</v>
      </c>
      <c r="BR35" s="16">
        <v>0</v>
      </c>
      <c r="BS35" s="16">
        <f t="shared" si="3"/>
        <v>155.14862400121893</v>
      </c>
      <c r="BT35" s="16">
        <v>26.154032991705019</v>
      </c>
      <c r="BU35" s="16">
        <v>9.7057096891286901E-2</v>
      </c>
      <c r="BV35" s="16">
        <v>0</v>
      </c>
      <c r="BW35" s="16">
        <v>1077.2938108063295</v>
      </c>
      <c r="BX35" s="16">
        <v>0</v>
      </c>
      <c r="BY35" s="16">
        <v>15.306475103855306</v>
      </c>
      <c r="BZ35" s="16">
        <f t="shared" si="1"/>
        <v>1118.8513759987811</v>
      </c>
      <c r="CA35" s="16">
        <f t="shared" si="2"/>
        <v>1274</v>
      </c>
    </row>
    <row r="36" spans="1:79" x14ac:dyDescent="0.2">
      <c r="A36" s="18" t="s">
        <v>245</v>
      </c>
      <c r="B36" s="15" t="s">
        <v>159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13.541763598094605</v>
      </c>
      <c r="K36" s="16">
        <v>0</v>
      </c>
      <c r="L36" s="16">
        <v>5.0718215723200774E-2</v>
      </c>
      <c r="M36" s="16">
        <v>257.66544194576767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1.6906071907733591E-2</v>
      </c>
      <c r="AR36" s="16">
        <v>0.21977893480053667</v>
      </c>
      <c r="AS36" s="16">
        <v>0.15215464716960231</v>
      </c>
      <c r="AT36" s="16">
        <v>0</v>
      </c>
      <c r="AU36" s="16">
        <v>0.23668500670827025</v>
      </c>
      <c r="AV36" s="16">
        <v>0</v>
      </c>
      <c r="AW36" s="16">
        <v>16.381983678593848</v>
      </c>
      <c r="AX36" s="16">
        <v>932.91086001255485</v>
      </c>
      <c r="AY36" s="16">
        <v>0</v>
      </c>
      <c r="AZ36" s="16">
        <v>0</v>
      </c>
      <c r="BA36" s="16">
        <v>0</v>
      </c>
      <c r="BB36" s="16">
        <v>0</v>
      </c>
      <c r="BC36" s="16">
        <v>2.7725957928683092</v>
      </c>
      <c r="BD36" s="16">
        <v>0</v>
      </c>
      <c r="BE36" s="16">
        <v>3.3812143815467183E-2</v>
      </c>
      <c r="BF36" s="16">
        <v>0</v>
      </c>
      <c r="BG36" s="16">
        <v>0</v>
      </c>
      <c r="BH36" s="16">
        <v>0</v>
      </c>
      <c r="BI36" s="16">
        <v>1.6906071907733591E-2</v>
      </c>
      <c r="BJ36" s="16">
        <v>0</v>
      </c>
      <c r="BK36" s="16">
        <v>2.5697229299755056</v>
      </c>
      <c r="BL36" s="16">
        <v>2.0456347008357643</v>
      </c>
      <c r="BM36" s="16">
        <v>0.21977893480053667</v>
      </c>
      <c r="BN36" s="16">
        <v>2.4175682828059033</v>
      </c>
      <c r="BO36" s="16">
        <v>5.1225397880432775</v>
      </c>
      <c r="BP36" s="16">
        <v>0.81149145157121239</v>
      </c>
      <c r="BQ36" s="16">
        <v>0.28740322243147104</v>
      </c>
      <c r="BR36" s="16">
        <v>0</v>
      </c>
      <c r="BS36" s="16">
        <f t="shared" si="3"/>
        <v>1237.4737454303756</v>
      </c>
      <c r="BT36" s="16">
        <v>65.764619721083662</v>
      </c>
      <c r="BU36" s="16">
        <v>0</v>
      </c>
      <c r="BV36" s="16">
        <v>0</v>
      </c>
      <c r="BW36" s="16">
        <v>1403.7956808586587</v>
      </c>
      <c r="BX36" s="16">
        <v>0</v>
      </c>
      <c r="BY36" s="16">
        <v>39.965953989882202</v>
      </c>
      <c r="BZ36" s="16">
        <f t="shared" si="1"/>
        <v>1509.5262545696244</v>
      </c>
      <c r="CA36" s="16">
        <f t="shared" si="2"/>
        <v>2747</v>
      </c>
    </row>
    <row r="37" spans="1:79" x14ac:dyDescent="0.2">
      <c r="A37" s="18" t="s">
        <v>246</v>
      </c>
      <c r="B37" s="15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1.1250702247191011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f t="shared" si="3"/>
        <v>1.1250702247191011</v>
      </c>
      <c r="BT37" s="16">
        <v>7.2068586142322095</v>
      </c>
      <c r="BU37" s="16">
        <v>0</v>
      </c>
      <c r="BV37" s="16">
        <v>0</v>
      </c>
      <c r="BW37" s="16">
        <v>28.383988764044943</v>
      </c>
      <c r="BX37" s="16">
        <v>0</v>
      </c>
      <c r="BY37" s="16">
        <v>0.28408239700374532</v>
      </c>
      <c r="BZ37" s="16">
        <f t="shared" si="1"/>
        <v>35.874929775280897</v>
      </c>
      <c r="CA37" s="16">
        <f t="shared" si="2"/>
        <v>37</v>
      </c>
    </row>
    <row r="38" spans="1:79" x14ac:dyDescent="0.2">
      <c r="A38" s="18" t="s">
        <v>161</v>
      </c>
      <c r="B38" s="15" t="s">
        <v>57</v>
      </c>
      <c r="C38" s="16">
        <v>1.9498167465463772</v>
      </c>
      <c r="D38" s="16">
        <v>3.2139836481533693E-2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88.973780659712432</v>
      </c>
      <c r="P38" s="16">
        <v>78.464054130250915</v>
      </c>
      <c r="Q38" s="16">
        <v>0.57851705666760644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1.6069918240766845</v>
      </c>
      <c r="AA38" s="16">
        <v>0.74992951790245277</v>
      </c>
      <c r="AB38" s="16">
        <v>0</v>
      </c>
      <c r="AC38" s="16">
        <v>0</v>
      </c>
      <c r="AD38" s="16">
        <v>0</v>
      </c>
      <c r="AE38" s="16">
        <v>0.23569213419791374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1.0713278827177897E-2</v>
      </c>
      <c r="AL38" s="16">
        <v>0.93205525796447697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2.1426557654355794E-2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f t="shared" si="3"/>
        <v>173.55511700028191</v>
      </c>
      <c r="BT38" s="16">
        <v>3.6639413588948408</v>
      </c>
      <c r="BU38" s="16">
        <v>0</v>
      </c>
      <c r="BV38" s="16">
        <v>0</v>
      </c>
      <c r="BW38" s="16">
        <v>1.0713278827177897</v>
      </c>
      <c r="BX38" s="16">
        <v>0</v>
      </c>
      <c r="BY38" s="16">
        <v>11.709613758105441</v>
      </c>
      <c r="BZ38" s="16">
        <f t="shared" si="1"/>
        <v>16.444882999718072</v>
      </c>
      <c r="CA38" s="16">
        <f t="shared" si="2"/>
        <v>189.99999999999997</v>
      </c>
    </row>
    <row r="39" spans="1:79" x14ac:dyDescent="0.2">
      <c r="A39" s="18" t="s">
        <v>162</v>
      </c>
      <c r="B39" s="15" t="s">
        <v>58</v>
      </c>
      <c r="C39" s="16">
        <v>6.0941475826972011</v>
      </c>
      <c r="D39" s="16">
        <v>0</v>
      </c>
      <c r="E39" s="16">
        <v>0</v>
      </c>
      <c r="F39" s="16">
        <v>1.6921119592875316</v>
      </c>
      <c r="G39" s="16">
        <v>0</v>
      </c>
      <c r="H39" s="16">
        <v>0</v>
      </c>
      <c r="I39" s="16">
        <v>1.2722646310432569E-2</v>
      </c>
      <c r="J39" s="16">
        <v>0</v>
      </c>
      <c r="K39" s="16">
        <v>0.64885496183206104</v>
      </c>
      <c r="L39" s="16">
        <v>2.0101781170483459</v>
      </c>
      <c r="M39" s="16">
        <v>0</v>
      </c>
      <c r="N39" s="16">
        <v>0</v>
      </c>
      <c r="O39" s="16">
        <v>51.068702290076338</v>
      </c>
      <c r="P39" s="16">
        <v>240.34351145038167</v>
      </c>
      <c r="Q39" s="16">
        <v>39.770992366412209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0.17811704834605599</v>
      </c>
      <c r="Y39" s="16">
        <v>0</v>
      </c>
      <c r="Z39" s="16">
        <v>0.31806615776081426</v>
      </c>
      <c r="AA39" s="16">
        <v>0.2544529262086514</v>
      </c>
      <c r="AB39" s="16">
        <v>8.9058524173027995E-2</v>
      </c>
      <c r="AC39" s="16">
        <v>0</v>
      </c>
      <c r="AD39" s="16">
        <v>0</v>
      </c>
      <c r="AE39" s="16">
        <v>0.67430025445292618</v>
      </c>
      <c r="AF39" s="16">
        <v>0</v>
      </c>
      <c r="AG39" s="16">
        <v>3.8167938931297704E-2</v>
      </c>
      <c r="AH39" s="16">
        <v>0</v>
      </c>
      <c r="AI39" s="16">
        <v>0</v>
      </c>
      <c r="AJ39" s="16">
        <v>31.61577608142494</v>
      </c>
      <c r="AK39" s="16">
        <v>0.61068702290076327</v>
      </c>
      <c r="AL39" s="16">
        <v>20.432569974554706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6.3613231552162849E-2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8.9058524173027995E-2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2.5445292620865138E-2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0.82697201017811706</v>
      </c>
      <c r="BR39" s="16">
        <v>0</v>
      </c>
      <c r="BS39" s="16">
        <f t="shared" si="3"/>
        <v>396.8575063613232</v>
      </c>
      <c r="BT39" s="16">
        <v>11.552162849872774</v>
      </c>
      <c r="BU39" s="16">
        <v>0</v>
      </c>
      <c r="BV39" s="16">
        <v>0</v>
      </c>
      <c r="BW39" s="16">
        <v>20.610687022900763</v>
      </c>
      <c r="BX39" s="16">
        <v>0</v>
      </c>
      <c r="BY39" s="16">
        <v>0.97964376590330793</v>
      </c>
      <c r="BZ39" s="16">
        <f t="shared" si="1"/>
        <v>33.142493638676839</v>
      </c>
      <c r="CA39" s="16">
        <f t="shared" si="2"/>
        <v>430.00000000000006</v>
      </c>
    </row>
    <row r="40" spans="1:79" x14ac:dyDescent="0.2">
      <c r="A40" s="18" t="s">
        <v>247</v>
      </c>
      <c r="B40" s="15" t="s">
        <v>163</v>
      </c>
      <c r="C40" s="16">
        <v>6.5968970883859672</v>
      </c>
      <c r="D40" s="16">
        <v>0.14230594643667727</v>
      </c>
      <c r="E40" s="16">
        <v>3.0494131379287984E-2</v>
      </c>
      <c r="F40" s="16">
        <v>1.6670125154010764</v>
      </c>
      <c r="G40" s="16">
        <v>2.6733188509175796</v>
      </c>
      <c r="H40" s="16">
        <v>0</v>
      </c>
      <c r="I40" s="16">
        <v>8.1317683678101285E-2</v>
      </c>
      <c r="J40" s="16">
        <v>0</v>
      </c>
      <c r="K40" s="16">
        <v>1.3112476493093834</v>
      </c>
      <c r="L40" s="16">
        <v>2.8461189287335453</v>
      </c>
      <c r="M40" s="16">
        <v>0</v>
      </c>
      <c r="N40" s="16">
        <v>0</v>
      </c>
      <c r="O40" s="16">
        <v>49.827410673756567</v>
      </c>
      <c r="P40" s="16">
        <v>10.215534012061473</v>
      </c>
      <c r="Q40" s="16">
        <v>15.013277349069449</v>
      </c>
      <c r="R40" s="16">
        <v>0</v>
      </c>
      <c r="S40" s="16">
        <v>2.2667304325270732</v>
      </c>
      <c r="T40" s="16">
        <v>0</v>
      </c>
      <c r="U40" s="16">
        <v>0</v>
      </c>
      <c r="V40" s="16">
        <v>0</v>
      </c>
      <c r="W40" s="16">
        <v>0</v>
      </c>
      <c r="X40" s="16">
        <v>0.40658841839050647</v>
      </c>
      <c r="Y40" s="16">
        <v>0</v>
      </c>
      <c r="Z40" s="16">
        <v>1.0164710459762661E-2</v>
      </c>
      <c r="AA40" s="16">
        <v>9.1380747033266321</v>
      </c>
      <c r="AB40" s="16">
        <v>0.20329420919525323</v>
      </c>
      <c r="AC40" s="16">
        <v>0</v>
      </c>
      <c r="AD40" s="16">
        <v>0</v>
      </c>
      <c r="AE40" s="16">
        <v>2.0329420919525321E-2</v>
      </c>
      <c r="AF40" s="16">
        <v>0</v>
      </c>
      <c r="AG40" s="16">
        <v>9.1482394137863965E-2</v>
      </c>
      <c r="AH40" s="16">
        <v>9.1482394137863965E-2</v>
      </c>
      <c r="AI40" s="16">
        <v>6.0988262758575967E-2</v>
      </c>
      <c r="AJ40" s="16">
        <v>0</v>
      </c>
      <c r="AK40" s="16">
        <v>0.58955320666623434</v>
      </c>
      <c r="AL40" s="16">
        <v>6.5257441151676279</v>
      </c>
      <c r="AM40" s="16">
        <v>1.0164710459762661E-2</v>
      </c>
      <c r="AN40" s="16">
        <v>0.4777413916088451</v>
      </c>
      <c r="AO40" s="16">
        <v>0.16263536735620257</v>
      </c>
      <c r="AP40" s="16">
        <v>9.4735101484988</v>
      </c>
      <c r="AQ40" s="16">
        <v>2.0329420919525321E-2</v>
      </c>
      <c r="AR40" s="16">
        <v>2.2870598534465989</v>
      </c>
      <c r="AS40" s="16">
        <v>0.81317683678101293</v>
      </c>
      <c r="AT40" s="16">
        <v>0.22362363011477857</v>
      </c>
      <c r="AU40" s="16">
        <v>0</v>
      </c>
      <c r="AV40" s="16">
        <v>0</v>
      </c>
      <c r="AW40" s="16">
        <v>5.8752026457428181</v>
      </c>
      <c r="AX40" s="16">
        <v>4.2081901303417419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3.0494131379287984E-2</v>
      </c>
      <c r="BG40" s="16">
        <v>0</v>
      </c>
      <c r="BH40" s="16">
        <v>0</v>
      </c>
      <c r="BI40" s="16">
        <v>0.18296478827572793</v>
      </c>
      <c r="BJ40" s="16">
        <v>0</v>
      </c>
      <c r="BK40" s="16">
        <v>0.69120031126386094</v>
      </c>
      <c r="BL40" s="16">
        <v>0.81317683678101293</v>
      </c>
      <c r="BM40" s="16">
        <v>0</v>
      </c>
      <c r="BN40" s="16">
        <v>0.59971791712599698</v>
      </c>
      <c r="BO40" s="16">
        <v>0.2337883405745412</v>
      </c>
      <c r="BP40" s="16">
        <v>0</v>
      </c>
      <c r="BQ40" s="16">
        <v>17.005560599182932</v>
      </c>
      <c r="BR40" s="16">
        <v>0</v>
      </c>
      <c r="BS40" s="16">
        <f t="shared" si="3"/>
        <v>152.91790415666947</v>
      </c>
      <c r="BT40" s="16">
        <v>12.370452629531158</v>
      </c>
      <c r="BU40" s="16">
        <v>0</v>
      </c>
      <c r="BV40" s="16">
        <v>0</v>
      </c>
      <c r="BW40" s="16">
        <v>450.80490889047405</v>
      </c>
      <c r="BX40" s="16">
        <v>0</v>
      </c>
      <c r="BY40" s="16">
        <v>10.906734323325336</v>
      </c>
      <c r="BZ40" s="16">
        <f t="shared" si="1"/>
        <v>474.08209584333053</v>
      </c>
      <c r="CA40" s="16">
        <f t="shared" si="2"/>
        <v>627</v>
      </c>
    </row>
    <row r="41" spans="1:79" x14ac:dyDescent="0.2">
      <c r="A41" s="18" t="s">
        <v>248</v>
      </c>
      <c r="B41" s="15" t="s">
        <v>11</v>
      </c>
      <c r="C41" s="16">
        <v>2.0660131529966496E-2</v>
      </c>
      <c r="D41" s="16">
        <v>2.0660131529966496E-2</v>
      </c>
      <c r="E41" s="16">
        <v>0.21693138106464821</v>
      </c>
      <c r="F41" s="16">
        <v>2.0660131529966496E-2</v>
      </c>
      <c r="G41" s="16">
        <v>1.9110621665219008</v>
      </c>
      <c r="H41" s="16">
        <v>0</v>
      </c>
      <c r="I41" s="16">
        <v>0</v>
      </c>
      <c r="J41" s="16">
        <v>0.11363072341481574</v>
      </c>
      <c r="K41" s="16">
        <v>0</v>
      </c>
      <c r="L41" s="16">
        <v>0.12396078917979898</v>
      </c>
      <c r="M41" s="16">
        <v>0</v>
      </c>
      <c r="N41" s="16">
        <v>0</v>
      </c>
      <c r="O41" s="16">
        <v>0.15495098647474873</v>
      </c>
      <c r="P41" s="16">
        <v>37.973321752078419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0.17561111800471521</v>
      </c>
      <c r="Y41" s="16">
        <v>0</v>
      </c>
      <c r="Z41" s="16">
        <v>0</v>
      </c>
      <c r="AA41" s="16">
        <v>0</v>
      </c>
      <c r="AB41" s="16">
        <v>0.24792157835959797</v>
      </c>
      <c r="AC41" s="16">
        <v>0.10330065764983248</v>
      </c>
      <c r="AD41" s="16">
        <v>0</v>
      </c>
      <c r="AE41" s="16">
        <v>0.82640526119865987</v>
      </c>
      <c r="AF41" s="16">
        <v>0</v>
      </c>
      <c r="AG41" s="16">
        <v>2.0660131529966496E-2</v>
      </c>
      <c r="AH41" s="16">
        <v>2.0660131529966496E-2</v>
      </c>
      <c r="AI41" s="16">
        <v>0</v>
      </c>
      <c r="AJ41" s="16">
        <v>0</v>
      </c>
      <c r="AK41" s="16">
        <v>0</v>
      </c>
      <c r="AL41" s="16">
        <v>0</v>
      </c>
      <c r="AM41" s="16">
        <v>1.0330065764983248E-2</v>
      </c>
      <c r="AN41" s="16">
        <v>2.2932745998262813</v>
      </c>
      <c r="AO41" s="16">
        <v>2.1796438764114656</v>
      </c>
      <c r="AP41" s="16">
        <v>0.72310460354882744</v>
      </c>
      <c r="AQ41" s="16">
        <v>1.0330065764983248E-2</v>
      </c>
      <c r="AR41" s="16">
        <v>7.1277453778384423</v>
      </c>
      <c r="AS41" s="16">
        <v>4.1940067005831985</v>
      </c>
      <c r="AT41" s="16">
        <v>0.15495098647474873</v>
      </c>
      <c r="AU41" s="16">
        <v>2.9543988087852093</v>
      </c>
      <c r="AV41" s="16">
        <v>1.9213922322868842</v>
      </c>
      <c r="AW41" s="16">
        <v>1.9937026926417669</v>
      </c>
      <c r="AX41" s="16">
        <v>4.7001799230673784</v>
      </c>
      <c r="AY41" s="16">
        <v>0</v>
      </c>
      <c r="AZ41" s="16">
        <v>2.5411961781858792</v>
      </c>
      <c r="BA41" s="16">
        <v>0.65079414319394469</v>
      </c>
      <c r="BB41" s="16">
        <v>0</v>
      </c>
      <c r="BC41" s="16">
        <v>10.670957935227696</v>
      </c>
      <c r="BD41" s="16">
        <v>0.75409480084377722</v>
      </c>
      <c r="BE41" s="16">
        <v>0.14462092070976548</v>
      </c>
      <c r="BF41" s="16">
        <v>2.9957190718451421</v>
      </c>
      <c r="BG41" s="16">
        <v>0.72310460354882744</v>
      </c>
      <c r="BH41" s="16">
        <v>0</v>
      </c>
      <c r="BI41" s="16">
        <v>3.1403399925549076</v>
      </c>
      <c r="BJ41" s="16">
        <v>4.1630165032882491</v>
      </c>
      <c r="BK41" s="16">
        <v>12.840271745874178</v>
      </c>
      <c r="BL41" s="16">
        <v>11.982876287380568</v>
      </c>
      <c r="BM41" s="16">
        <v>0</v>
      </c>
      <c r="BN41" s="16">
        <v>1.3945588782727385</v>
      </c>
      <c r="BO41" s="16">
        <v>0.72310460354882744</v>
      </c>
      <c r="BP41" s="16">
        <v>2.6341667700707285</v>
      </c>
      <c r="BQ41" s="16">
        <v>19.048641270629108</v>
      </c>
      <c r="BR41" s="16">
        <v>0</v>
      </c>
      <c r="BS41" s="16">
        <f t="shared" si="3"/>
        <v>144.6209207097655</v>
      </c>
      <c r="BT41" s="16">
        <v>24.699187244074945</v>
      </c>
      <c r="BU41" s="16">
        <v>0.33056210447946394</v>
      </c>
      <c r="BV41" s="16">
        <v>0</v>
      </c>
      <c r="BW41" s="16">
        <v>1455.8781486536791</v>
      </c>
      <c r="BX41" s="16">
        <v>0</v>
      </c>
      <c r="BY41" s="16">
        <v>39.471181288000992</v>
      </c>
      <c r="BZ41" s="16">
        <f t="shared" si="1"/>
        <v>1520.3790792902344</v>
      </c>
      <c r="CA41" s="16">
        <f t="shared" si="2"/>
        <v>1664.9999999999998</v>
      </c>
    </row>
    <row r="42" spans="1:79" x14ac:dyDescent="0.2">
      <c r="A42" s="18" t="s">
        <v>249</v>
      </c>
      <c r="B42" s="15" t="s">
        <v>164</v>
      </c>
      <c r="C42" s="16">
        <v>2.2183748845798705E-2</v>
      </c>
      <c r="D42" s="16">
        <v>1.1091874422899353E-2</v>
      </c>
      <c r="E42" s="16">
        <v>0</v>
      </c>
      <c r="F42" s="16">
        <v>0</v>
      </c>
      <c r="G42" s="16">
        <v>0.11091874422899353</v>
      </c>
      <c r="H42" s="16">
        <v>0</v>
      </c>
      <c r="I42" s="16">
        <v>0</v>
      </c>
      <c r="J42" s="16">
        <v>6.6551246537396122E-2</v>
      </c>
      <c r="K42" s="16">
        <v>0</v>
      </c>
      <c r="L42" s="16">
        <v>0.1441943674976916</v>
      </c>
      <c r="M42" s="16">
        <v>0</v>
      </c>
      <c r="N42" s="16">
        <v>0</v>
      </c>
      <c r="O42" s="16">
        <v>0</v>
      </c>
      <c r="P42" s="16">
        <v>0</v>
      </c>
      <c r="Q42" s="16">
        <v>94.613688827331487</v>
      </c>
      <c r="R42" s="16">
        <v>0</v>
      </c>
      <c r="S42" s="16">
        <v>1.4419436749769159</v>
      </c>
      <c r="T42" s="16">
        <v>0</v>
      </c>
      <c r="U42" s="16">
        <v>0</v>
      </c>
      <c r="V42" s="16">
        <v>0</v>
      </c>
      <c r="W42" s="16">
        <v>0</v>
      </c>
      <c r="X42" s="16">
        <v>3.3275623268698061E-2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0.54350184672206836</v>
      </c>
      <c r="AF42" s="16">
        <v>0</v>
      </c>
      <c r="AG42" s="16">
        <v>0</v>
      </c>
      <c r="AH42" s="16">
        <v>0</v>
      </c>
      <c r="AI42" s="16">
        <v>2.2183748845798705E-2</v>
      </c>
      <c r="AJ42" s="16">
        <v>7.7643120960295478E-2</v>
      </c>
      <c r="AK42" s="16">
        <v>0</v>
      </c>
      <c r="AL42" s="16">
        <v>0.72097183748845795</v>
      </c>
      <c r="AM42" s="16">
        <v>0</v>
      </c>
      <c r="AN42" s="16">
        <v>2.9837142197599262</v>
      </c>
      <c r="AO42" s="16">
        <v>0</v>
      </c>
      <c r="AP42" s="16">
        <v>0.49913434903047094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1.1091874422899353E-2</v>
      </c>
      <c r="AX42" s="16">
        <v>0</v>
      </c>
      <c r="AY42" s="16">
        <v>0</v>
      </c>
      <c r="AZ42" s="16">
        <v>0.51022622345337021</v>
      </c>
      <c r="BA42" s="16">
        <v>0</v>
      </c>
      <c r="BB42" s="16">
        <v>6.6551246537396122E-2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7.7643120960295478E-2</v>
      </c>
      <c r="BJ42" s="16">
        <v>1.2977493074792243</v>
      </c>
      <c r="BK42" s="16">
        <v>0.42149122807017547</v>
      </c>
      <c r="BL42" s="16">
        <v>1.1091874422899353E-2</v>
      </c>
      <c r="BM42" s="16">
        <v>0</v>
      </c>
      <c r="BN42" s="16">
        <v>1.1091874422899353E-2</v>
      </c>
      <c r="BO42" s="16">
        <v>0</v>
      </c>
      <c r="BP42" s="16">
        <v>0</v>
      </c>
      <c r="BQ42" s="16">
        <v>0</v>
      </c>
      <c r="BR42" s="16">
        <v>0</v>
      </c>
      <c r="BS42" s="16">
        <f t="shared" si="3"/>
        <v>103.69793397968607</v>
      </c>
      <c r="BT42" s="16">
        <v>99.227908587257616</v>
      </c>
      <c r="BU42" s="16">
        <v>0</v>
      </c>
      <c r="BV42" s="16">
        <v>0</v>
      </c>
      <c r="BW42" s="16">
        <v>722.80199676823645</v>
      </c>
      <c r="BX42" s="16">
        <v>0</v>
      </c>
      <c r="BY42" s="16">
        <v>35.27216066481995</v>
      </c>
      <c r="BZ42" s="16">
        <f t="shared" si="1"/>
        <v>857.30206602031399</v>
      </c>
      <c r="CA42" s="16">
        <f t="shared" si="2"/>
        <v>961</v>
      </c>
    </row>
    <row r="43" spans="1:79" x14ac:dyDescent="0.2">
      <c r="A43" s="18" t="s">
        <v>250</v>
      </c>
      <c r="B43" s="15" t="s">
        <v>251</v>
      </c>
      <c r="C43" s="16">
        <v>14.620655629865146</v>
      </c>
      <c r="D43" s="16">
        <v>10.324306545334942</v>
      </c>
      <c r="E43" s="16">
        <v>0.68610897927858783</v>
      </c>
      <c r="F43" s="16">
        <v>9.8015568468369688E-2</v>
      </c>
      <c r="G43" s="16">
        <v>0</v>
      </c>
      <c r="H43" s="16">
        <v>0</v>
      </c>
      <c r="I43" s="16">
        <v>0</v>
      </c>
      <c r="J43" s="16">
        <v>1.1598508935423748</v>
      </c>
      <c r="K43" s="16">
        <v>0</v>
      </c>
      <c r="L43" s="16">
        <v>8.2333077513430535</v>
      </c>
      <c r="M43" s="16">
        <v>2.4993969959434272</v>
      </c>
      <c r="N43" s="16">
        <v>0</v>
      </c>
      <c r="O43" s="16">
        <v>0.68610897927858783</v>
      </c>
      <c r="P43" s="16">
        <v>0</v>
      </c>
      <c r="Q43" s="16">
        <v>0</v>
      </c>
      <c r="R43" s="16">
        <v>89.96195592588532</v>
      </c>
      <c r="S43" s="16">
        <v>12.627672404341629</v>
      </c>
      <c r="T43" s="16">
        <v>0</v>
      </c>
      <c r="U43" s="16">
        <v>0</v>
      </c>
      <c r="V43" s="16">
        <v>0</v>
      </c>
      <c r="W43" s="16">
        <v>0.47374191426378687</v>
      </c>
      <c r="X43" s="16">
        <v>1.0454993969959434</v>
      </c>
      <c r="Y43" s="16">
        <v>0</v>
      </c>
      <c r="Z43" s="16">
        <v>0</v>
      </c>
      <c r="AA43" s="16">
        <v>0</v>
      </c>
      <c r="AB43" s="16">
        <v>0.84946826005920395</v>
      </c>
      <c r="AC43" s="16">
        <v>0.34305448963929391</v>
      </c>
      <c r="AD43" s="16">
        <v>0</v>
      </c>
      <c r="AE43" s="16">
        <v>5.9136059642583048</v>
      </c>
      <c r="AF43" s="16">
        <v>0</v>
      </c>
      <c r="AG43" s="16">
        <v>6.5343712312246463E-2</v>
      </c>
      <c r="AH43" s="16">
        <v>6.0933011731169824</v>
      </c>
      <c r="AI43" s="16">
        <v>4.1003179475934655</v>
      </c>
      <c r="AJ43" s="16">
        <v>1.9439754412893324</v>
      </c>
      <c r="AK43" s="16">
        <v>2.1563425063041333</v>
      </c>
      <c r="AL43" s="16">
        <v>135.47385155136499</v>
      </c>
      <c r="AM43" s="16">
        <v>0</v>
      </c>
      <c r="AN43" s="16">
        <v>9.6872053502905384</v>
      </c>
      <c r="AO43" s="16">
        <v>0.1143514965464313</v>
      </c>
      <c r="AP43" s="16">
        <v>132.28834557614294</v>
      </c>
      <c r="AQ43" s="16">
        <v>0</v>
      </c>
      <c r="AR43" s="16">
        <v>54.643679421116111</v>
      </c>
      <c r="AS43" s="16">
        <v>0</v>
      </c>
      <c r="AT43" s="16">
        <v>0</v>
      </c>
      <c r="AU43" s="16">
        <v>0</v>
      </c>
      <c r="AV43" s="16">
        <v>2.0746628659138255</v>
      </c>
      <c r="AW43" s="16">
        <v>0</v>
      </c>
      <c r="AX43" s="16">
        <v>0</v>
      </c>
      <c r="AY43" s="16">
        <v>0</v>
      </c>
      <c r="AZ43" s="16">
        <v>2.6954281328801666</v>
      </c>
      <c r="BA43" s="16">
        <v>0</v>
      </c>
      <c r="BB43" s="16">
        <v>0</v>
      </c>
      <c r="BC43" s="16">
        <v>0</v>
      </c>
      <c r="BD43" s="16">
        <v>11.565837079267624</v>
      </c>
      <c r="BE43" s="16">
        <v>0</v>
      </c>
      <c r="BF43" s="16">
        <v>0</v>
      </c>
      <c r="BG43" s="16">
        <v>0</v>
      </c>
      <c r="BH43" s="16">
        <v>0</v>
      </c>
      <c r="BI43" s="16">
        <v>2.9894748382852758</v>
      </c>
      <c r="BJ43" s="16">
        <v>0</v>
      </c>
      <c r="BK43" s="16">
        <v>1.7152724481964698</v>
      </c>
      <c r="BL43" s="16">
        <v>0.58809341081021815</v>
      </c>
      <c r="BM43" s="16">
        <v>0</v>
      </c>
      <c r="BN43" s="16">
        <v>9.8015568468369688E-2</v>
      </c>
      <c r="BO43" s="16">
        <v>0</v>
      </c>
      <c r="BP43" s="16">
        <v>0</v>
      </c>
      <c r="BQ43" s="16">
        <v>5.717574827321565</v>
      </c>
      <c r="BR43" s="16">
        <v>0</v>
      </c>
      <c r="BS43" s="16">
        <f t="shared" si="3"/>
        <v>523.53382304571869</v>
      </c>
      <c r="BT43" s="16">
        <v>181.16544238570333</v>
      </c>
      <c r="BU43" s="16">
        <v>0</v>
      </c>
      <c r="BV43" s="16">
        <v>0</v>
      </c>
      <c r="BW43" s="16">
        <v>48.583050104155248</v>
      </c>
      <c r="BX43" s="16">
        <v>1.5029053831816686</v>
      </c>
      <c r="BY43" s="16">
        <v>-9.7852209187589079</v>
      </c>
      <c r="BZ43" s="16">
        <f t="shared" si="1"/>
        <v>221.46617695428131</v>
      </c>
      <c r="CA43" s="16">
        <f t="shared" si="2"/>
        <v>745</v>
      </c>
    </row>
    <row r="44" spans="1:79" x14ac:dyDescent="0.2">
      <c r="A44" s="18" t="s">
        <v>165</v>
      </c>
      <c r="B44" s="15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143.36641635054579</v>
      </c>
      <c r="T44" s="16">
        <v>0</v>
      </c>
      <c r="U44" s="16">
        <v>0</v>
      </c>
      <c r="V44" s="16">
        <v>0</v>
      </c>
      <c r="W44" s="16">
        <v>0.55384377177363164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f t="shared" si="3"/>
        <v>143.92026012231943</v>
      </c>
      <c r="BT44" s="16">
        <v>386.64888648034889</v>
      </c>
      <c r="BU44" s="16">
        <v>0</v>
      </c>
      <c r="BV44" s="16">
        <v>0</v>
      </c>
      <c r="BW44" s="16">
        <v>0</v>
      </c>
      <c r="BX44" s="16">
        <v>0</v>
      </c>
      <c r="BY44" s="16">
        <v>-19.569146602668319</v>
      </c>
      <c r="BZ44" s="16">
        <f t="shared" si="1"/>
        <v>367.07973987768059</v>
      </c>
      <c r="CA44" s="16">
        <f t="shared" si="2"/>
        <v>511</v>
      </c>
    </row>
    <row r="45" spans="1:79" x14ac:dyDescent="0.2">
      <c r="A45" s="18" t="s">
        <v>252</v>
      </c>
      <c r="B45" s="15" t="s">
        <v>166</v>
      </c>
      <c r="C45" s="16">
        <v>11.372090471924082</v>
      </c>
      <c r="D45" s="16">
        <v>3.7717906054012542</v>
      </c>
      <c r="E45" s="16">
        <v>0.45374924576255693</v>
      </c>
      <c r="F45" s="16">
        <v>5.6718655720319616E-2</v>
      </c>
      <c r="G45" s="16">
        <v>1.1627324422665521</v>
      </c>
      <c r="H45" s="16">
        <v>2.9919090892468598</v>
      </c>
      <c r="I45" s="16">
        <v>0.45374924576255693</v>
      </c>
      <c r="J45" s="16">
        <v>70.2035161178256</v>
      </c>
      <c r="K45" s="16">
        <v>0.32613227039183779</v>
      </c>
      <c r="L45" s="16">
        <v>76.456747910990842</v>
      </c>
      <c r="M45" s="16">
        <v>5.3882722934303633</v>
      </c>
      <c r="N45" s="16">
        <v>13.995328298988865</v>
      </c>
      <c r="O45" s="16">
        <v>12.038534676637838</v>
      </c>
      <c r="P45" s="16">
        <v>7.132370956830191</v>
      </c>
      <c r="Q45" s="16">
        <v>11.485527783364722</v>
      </c>
      <c r="R45" s="16">
        <v>24.091249017205755</v>
      </c>
      <c r="S45" s="16">
        <v>199.21009855369255</v>
      </c>
      <c r="T45" s="16">
        <v>25.523395074143824</v>
      </c>
      <c r="U45" s="16">
        <v>3.3605803514289372</v>
      </c>
      <c r="V45" s="16">
        <v>1.0492951308259129</v>
      </c>
      <c r="W45" s="16">
        <v>1.2478104258470315</v>
      </c>
      <c r="X45" s="16">
        <v>4.6083907772759689</v>
      </c>
      <c r="Y45" s="16">
        <v>31.379596277266824</v>
      </c>
      <c r="Z45" s="16">
        <v>18.362664789453476</v>
      </c>
      <c r="AA45" s="16">
        <v>47.048124920005122</v>
      </c>
      <c r="AB45" s="16">
        <v>33.038616957086177</v>
      </c>
      <c r="AC45" s="16">
        <v>0.56718655720319622</v>
      </c>
      <c r="AD45" s="16">
        <v>0.24105428681135838</v>
      </c>
      <c r="AE45" s="16">
        <v>26.728666508200618</v>
      </c>
      <c r="AF45" s="16">
        <v>16.561847470333326</v>
      </c>
      <c r="AG45" s="16">
        <v>8.8197509645096996</v>
      </c>
      <c r="AH45" s="16">
        <v>2.7650344663655813</v>
      </c>
      <c r="AI45" s="16">
        <v>7.9973304565650656</v>
      </c>
      <c r="AJ45" s="16">
        <v>15.257318388765976</v>
      </c>
      <c r="AK45" s="16">
        <v>0.95003748331535354</v>
      </c>
      <c r="AL45" s="16">
        <v>19.752271854601304</v>
      </c>
      <c r="AM45" s="16">
        <v>0.28359327860159811</v>
      </c>
      <c r="AN45" s="16">
        <v>1.4037867290779105</v>
      </c>
      <c r="AO45" s="16">
        <v>1.2194510979868718</v>
      </c>
      <c r="AP45" s="16">
        <v>6.3099504488855569</v>
      </c>
      <c r="AQ45" s="16">
        <v>13.087829807463752</v>
      </c>
      <c r="AR45" s="16">
        <v>121.60479786436525</v>
      </c>
      <c r="AS45" s="16">
        <v>3.8143295971914939</v>
      </c>
      <c r="AT45" s="16">
        <v>0.95003748331535354</v>
      </c>
      <c r="AU45" s="16">
        <v>0.29777294253167796</v>
      </c>
      <c r="AV45" s="16">
        <v>5.7853028834726006</v>
      </c>
      <c r="AW45" s="16">
        <v>4.0553838840028522</v>
      </c>
      <c r="AX45" s="16">
        <v>28.416046515880129</v>
      </c>
      <c r="AY45" s="16">
        <v>18.206688486222596</v>
      </c>
      <c r="AZ45" s="16">
        <v>2.7650344663655813</v>
      </c>
      <c r="BA45" s="16">
        <v>0.62390521292351575</v>
      </c>
      <c r="BB45" s="16">
        <v>15.115521749465175</v>
      </c>
      <c r="BC45" s="16">
        <v>31.861704850889545</v>
      </c>
      <c r="BD45" s="16">
        <v>6.9196759978789926</v>
      </c>
      <c r="BE45" s="16">
        <v>34.584200325464884</v>
      </c>
      <c r="BF45" s="16">
        <v>8.4652593662577029</v>
      </c>
      <c r="BG45" s="16">
        <v>12.237049971658955</v>
      </c>
      <c r="BH45" s="16">
        <v>11.287012488343603</v>
      </c>
      <c r="BI45" s="16">
        <v>49.345230476678061</v>
      </c>
      <c r="BJ45" s="16">
        <v>0.80824084401455443</v>
      </c>
      <c r="BK45" s="16">
        <v>17.086495035746285</v>
      </c>
      <c r="BL45" s="16">
        <v>15.555091331297655</v>
      </c>
      <c r="BM45" s="16">
        <v>10.847442906511125</v>
      </c>
      <c r="BN45" s="16">
        <v>3.6441736300305347</v>
      </c>
      <c r="BO45" s="16">
        <v>18.135790166572196</v>
      </c>
      <c r="BP45" s="16">
        <v>0.58136622113327607</v>
      </c>
      <c r="BQ45" s="16">
        <v>12.222870307728876</v>
      </c>
      <c r="BR45" s="16">
        <v>0</v>
      </c>
      <c r="BS45" s="16">
        <f t="shared" si="3"/>
        <v>1163.3705271434058</v>
      </c>
      <c r="BT45" s="16">
        <v>115.2097694318992</v>
      </c>
      <c r="BU45" s="16">
        <v>0</v>
      </c>
      <c r="BV45" s="16">
        <v>0</v>
      </c>
      <c r="BW45" s="16">
        <v>293.68919931981497</v>
      </c>
      <c r="BX45" s="16">
        <v>0</v>
      </c>
      <c r="BY45" s="16">
        <v>-21.269495895119853</v>
      </c>
      <c r="BZ45" s="16">
        <f t="shared" si="1"/>
        <v>387.6294728565943</v>
      </c>
      <c r="CA45" s="16">
        <f t="shared" si="2"/>
        <v>1551</v>
      </c>
    </row>
    <row r="46" spans="1:79" x14ac:dyDescent="0.2">
      <c r="A46" s="18" t="s">
        <v>253</v>
      </c>
      <c r="B46" s="15" t="s">
        <v>167</v>
      </c>
      <c r="C46" s="16">
        <v>0.17660006772773451</v>
      </c>
      <c r="D46" s="16">
        <v>0</v>
      </c>
      <c r="E46" s="16">
        <v>5.0457162207924143E-2</v>
      </c>
      <c r="F46" s="16">
        <v>0</v>
      </c>
      <c r="G46" s="16">
        <v>0.22705722993565863</v>
      </c>
      <c r="H46" s="16">
        <v>0.37842871655943111</v>
      </c>
      <c r="I46" s="16">
        <v>8.8300033863867256E-2</v>
      </c>
      <c r="J46" s="16">
        <v>1.1479004402302742</v>
      </c>
      <c r="K46" s="16">
        <v>0.27751439214358281</v>
      </c>
      <c r="L46" s="16">
        <v>1.4758719945817813</v>
      </c>
      <c r="M46" s="16">
        <v>5.550287842871656</v>
      </c>
      <c r="N46" s="16">
        <v>0</v>
      </c>
      <c r="O46" s="16">
        <v>0.21444293938367762</v>
      </c>
      <c r="P46" s="16">
        <v>0.21444293938367762</v>
      </c>
      <c r="Q46" s="16">
        <v>7.5685743311886225E-2</v>
      </c>
      <c r="R46" s="16">
        <v>0.41627158821537419</v>
      </c>
      <c r="S46" s="16">
        <v>2.8760582458516764</v>
      </c>
      <c r="T46" s="16">
        <v>22.440822891974264</v>
      </c>
      <c r="U46" s="16">
        <v>7.5685743311886225E-2</v>
      </c>
      <c r="V46" s="16">
        <v>0.15137148662377245</v>
      </c>
      <c r="W46" s="16">
        <v>1.2614290551981036E-2</v>
      </c>
      <c r="X46" s="16">
        <v>0.47934304097527941</v>
      </c>
      <c r="Y46" s="16">
        <v>0</v>
      </c>
      <c r="Z46" s="16">
        <v>0.18921435827971556</v>
      </c>
      <c r="AA46" s="16">
        <v>0.42888587876735523</v>
      </c>
      <c r="AB46" s="16">
        <v>0.16398577717575347</v>
      </c>
      <c r="AC46" s="16">
        <v>0.3027429732475449</v>
      </c>
      <c r="AD46" s="16">
        <v>2.5228581103962072E-2</v>
      </c>
      <c r="AE46" s="16">
        <v>0.37842871655943111</v>
      </c>
      <c r="AF46" s="16">
        <v>4.2131730443616666</v>
      </c>
      <c r="AG46" s="16">
        <v>0.17660006772773451</v>
      </c>
      <c r="AH46" s="16">
        <v>0.34058584490348798</v>
      </c>
      <c r="AI46" s="16">
        <v>0.4919573315272604</v>
      </c>
      <c r="AJ46" s="16">
        <v>0.36581442600745007</v>
      </c>
      <c r="AK46" s="16">
        <v>8.8300033863867256E-2</v>
      </c>
      <c r="AL46" s="16">
        <v>0.51718591263122249</v>
      </c>
      <c r="AM46" s="16">
        <v>0</v>
      </c>
      <c r="AN46" s="16">
        <v>0.52980020318320353</v>
      </c>
      <c r="AO46" s="16">
        <v>0.18921435827971556</v>
      </c>
      <c r="AP46" s="16">
        <v>0.61810023704707073</v>
      </c>
      <c r="AQ46" s="16">
        <v>1.8669150016931935</v>
      </c>
      <c r="AR46" s="16">
        <v>142.97036911615305</v>
      </c>
      <c r="AS46" s="16">
        <v>1.1100575685743312</v>
      </c>
      <c r="AT46" s="16">
        <v>1.2614290551981036E-2</v>
      </c>
      <c r="AU46" s="16">
        <v>0.70640027091093804</v>
      </c>
      <c r="AV46" s="16">
        <v>0.99652895360650195</v>
      </c>
      <c r="AW46" s="16">
        <v>3.7842871655943112E-2</v>
      </c>
      <c r="AX46" s="16">
        <v>1.2866576363020659</v>
      </c>
      <c r="AY46" s="16">
        <v>26.023281408736878</v>
      </c>
      <c r="AZ46" s="16">
        <v>4.2131730443616666</v>
      </c>
      <c r="BA46" s="16">
        <v>12.652133423636979</v>
      </c>
      <c r="BB46" s="16">
        <v>11.781747375550287</v>
      </c>
      <c r="BC46" s="16">
        <v>32.746698272942766</v>
      </c>
      <c r="BD46" s="16">
        <v>7.5055028784287172</v>
      </c>
      <c r="BE46" s="16">
        <v>11.491618692854724</v>
      </c>
      <c r="BF46" s="16">
        <v>5.0078733491364709</v>
      </c>
      <c r="BG46" s="16">
        <v>62.024466644090758</v>
      </c>
      <c r="BH46" s="16">
        <v>1.2235861835421604</v>
      </c>
      <c r="BI46" s="16">
        <v>31.687097866576359</v>
      </c>
      <c r="BJ46" s="16">
        <v>2.5228581103962072E-2</v>
      </c>
      <c r="BK46" s="16">
        <v>26.565695902472061</v>
      </c>
      <c r="BL46" s="16">
        <v>6.1179309177108019</v>
      </c>
      <c r="BM46" s="16">
        <v>0.18921435827971556</v>
      </c>
      <c r="BN46" s="16">
        <v>2.1192008127328141</v>
      </c>
      <c r="BO46" s="16">
        <v>0.46672875042329837</v>
      </c>
      <c r="BP46" s="16">
        <v>7.770402980020318</v>
      </c>
      <c r="BQ46" s="16">
        <v>6.8874026413816463</v>
      </c>
      <c r="BR46" s="16">
        <v>0</v>
      </c>
      <c r="BS46" s="16">
        <f t="shared" si="3"/>
        <v>450.83474432780224</v>
      </c>
      <c r="BT46" s="16">
        <v>1.1605147307822554</v>
      </c>
      <c r="BU46" s="16">
        <v>0</v>
      </c>
      <c r="BV46" s="16">
        <v>0</v>
      </c>
      <c r="BW46" s="16">
        <v>9.2715035557060617</v>
      </c>
      <c r="BX46" s="16">
        <v>0</v>
      </c>
      <c r="BY46" s="16">
        <v>-14.266762614290553</v>
      </c>
      <c r="BZ46" s="16">
        <f t="shared" si="1"/>
        <v>-3.8347443278022357</v>
      </c>
      <c r="CA46" s="16">
        <f t="shared" si="2"/>
        <v>447</v>
      </c>
    </row>
    <row r="47" spans="1:79" x14ac:dyDescent="0.2">
      <c r="A47" s="18" t="s">
        <v>168</v>
      </c>
      <c r="B47" s="15" t="s">
        <v>46</v>
      </c>
      <c r="C47" s="16">
        <v>0</v>
      </c>
      <c r="D47" s="16">
        <v>0</v>
      </c>
      <c r="E47" s="16">
        <v>0</v>
      </c>
      <c r="F47" s="16">
        <v>0</v>
      </c>
      <c r="G47" s="16">
        <v>45.913122983148085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169.34557188956617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5.5716385801362494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f t="shared" si="3"/>
        <v>220.83033345285051</v>
      </c>
      <c r="BT47" s="16">
        <v>47.081857296522053</v>
      </c>
      <c r="BU47" s="16">
        <v>0</v>
      </c>
      <c r="BV47" s="16">
        <v>0</v>
      </c>
      <c r="BW47" s="16">
        <v>7.4859447830763717</v>
      </c>
      <c r="BX47" s="16">
        <v>0</v>
      </c>
      <c r="BY47" s="16">
        <v>5.6018644675510929</v>
      </c>
      <c r="BZ47" s="16">
        <f t="shared" si="1"/>
        <v>60.169666547149518</v>
      </c>
      <c r="CA47" s="16">
        <f t="shared" si="2"/>
        <v>281</v>
      </c>
    </row>
    <row r="48" spans="1:79" x14ac:dyDescent="0.2">
      <c r="A48" s="18" t="s">
        <v>169</v>
      </c>
      <c r="B48" s="15" t="s">
        <v>24</v>
      </c>
      <c r="C48" s="16">
        <v>10.033143726064429</v>
      </c>
      <c r="D48" s="16">
        <v>9.2601374183374627</v>
      </c>
      <c r="E48" s="16">
        <v>1.083802658256364</v>
      </c>
      <c r="F48" s="16">
        <v>7.9691371930615002E-3</v>
      </c>
      <c r="G48" s="16">
        <v>4.4308402793421937</v>
      </c>
      <c r="H48" s="16">
        <v>1.5938274386123E-2</v>
      </c>
      <c r="I48" s="16">
        <v>3.9845685965307499E-2</v>
      </c>
      <c r="J48" s="16">
        <v>5.2835379589997746</v>
      </c>
      <c r="K48" s="16">
        <v>9.562964631673801E-2</v>
      </c>
      <c r="L48" s="16">
        <v>0.71722234737553503</v>
      </c>
      <c r="M48" s="16">
        <v>1.0439569722910567</v>
      </c>
      <c r="N48" s="16">
        <v>7.9691371930615002E-3</v>
      </c>
      <c r="O48" s="16">
        <v>7.9691371930615002E-3</v>
      </c>
      <c r="P48" s="16">
        <v>0</v>
      </c>
      <c r="Q48" s="16">
        <v>0</v>
      </c>
      <c r="R48" s="16">
        <v>1.6416422617706692</v>
      </c>
      <c r="S48" s="16">
        <v>0.22313584140572201</v>
      </c>
      <c r="T48" s="16">
        <v>0</v>
      </c>
      <c r="U48" s="16">
        <v>7.17222347375535E-2</v>
      </c>
      <c r="V48" s="16">
        <v>0</v>
      </c>
      <c r="W48" s="16">
        <v>7.9691371930615002E-3</v>
      </c>
      <c r="X48" s="16">
        <v>1.5938274386123E-2</v>
      </c>
      <c r="Y48" s="16">
        <v>0</v>
      </c>
      <c r="Z48" s="16">
        <v>0</v>
      </c>
      <c r="AA48" s="16">
        <v>0</v>
      </c>
      <c r="AB48" s="16">
        <v>1.5938274386123E-2</v>
      </c>
      <c r="AC48" s="16">
        <v>2.3907411579184502E-2</v>
      </c>
      <c r="AD48" s="16">
        <v>7.9691371930615002E-3</v>
      </c>
      <c r="AE48" s="16">
        <v>0.1354753322820455</v>
      </c>
      <c r="AF48" s="16">
        <v>0</v>
      </c>
      <c r="AG48" s="16">
        <v>1.5938274386123E-2</v>
      </c>
      <c r="AH48" s="16">
        <v>3.1876548772246001E-2</v>
      </c>
      <c r="AI48" s="16">
        <v>0.39048772246001351</v>
      </c>
      <c r="AJ48" s="16">
        <v>7.9691371930614999E-2</v>
      </c>
      <c r="AK48" s="16">
        <v>7.9691371930615002E-3</v>
      </c>
      <c r="AL48" s="16">
        <v>5.5783960351430503E-2</v>
      </c>
      <c r="AM48" s="16">
        <v>8.7660509123676497E-2</v>
      </c>
      <c r="AN48" s="16">
        <v>0.37454944807389051</v>
      </c>
      <c r="AO48" s="16">
        <v>1.4264755575580084</v>
      </c>
      <c r="AP48" s="16">
        <v>9.2202917323721572</v>
      </c>
      <c r="AQ48" s="16">
        <v>10.367847488173012</v>
      </c>
      <c r="AR48" s="16">
        <v>22.417182924082002</v>
      </c>
      <c r="AS48" s="16">
        <v>19.317188555981076</v>
      </c>
      <c r="AT48" s="16">
        <v>0.26298152737102953</v>
      </c>
      <c r="AU48" s="16">
        <v>1.1395866186077945</v>
      </c>
      <c r="AV48" s="16">
        <v>1.2272471277314709</v>
      </c>
      <c r="AW48" s="16">
        <v>0.67737666141022745</v>
      </c>
      <c r="AX48" s="16">
        <v>2.2791732372155891</v>
      </c>
      <c r="AY48" s="16">
        <v>0.23907411579184498</v>
      </c>
      <c r="AZ48" s="16">
        <v>0.573777877900428</v>
      </c>
      <c r="BA48" s="16">
        <v>1.0678643838702411</v>
      </c>
      <c r="BB48" s="16">
        <v>2.1357287677404821</v>
      </c>
      <c r="BC48" s="16">
        <v>8.5269767965758057</v>
      </c>
      <c r="BD48" s="16">
        <v>1.195370578959225</v>
      </c>
      <c r="BE48" s="16">
        <v>8.8616805586843874</v>
      </c>
      <c r="BF48" s="16">
        <v>4.0323834196891193</v>
      </c>
      <c r="BG48" s="16">
        <v>1.2670928136967785</v>
      </c>
      <c r="BH48" s="16">
        <v>5.5783960351430508</v>
      </c>
      <c r="BI48" s="16">
        <v>6.7897048884883979</v>
      </c>
      <c r="BJ48" s="16">
        <v>1.322876774048209</v>
      </c>
      <c r="BK48" s="16">
        <v>17.508194413156115</v>
      </c>
      <c r="BL48" s="16">
        <v>2.1277596305474207</v>
      </c>
      <c r="BM48" s="16">
        <v>0.48611736877675149</v>
      </c>
      <c r="BN48" s="16">
        <v>0.84472854246451901</v>
      </c>
      <c r="BO48" s="16">
        <v>3.0362412705564319</v>
      </c>
      <c r="BP48" s="16">
        <v>1.099740932642487</v>
      </c>
      <c r="BQ48" s="16">
        <v>3.4107907186303219</v>
      </c>
      <c r="BR48" s="16">
        <v>0</v>
      </c>
      <c r="BS48" s="16">
        <f t="shared" si="3"/>
        <v>173.65546857400318</v>
      </c>
      <c r="BT48" s="16">
        <v>0</v>
      </c>
      <c r="BU48" s="16">
        <v>0</v>
      </c>
      <c r="BV48" s="16">
        <v>0</v>
      </c>
      <c r="BW48" s="16">
        <v>1241.3445314259968</v>
      </c>
      <c r="BX48" s="16">
        <v>0</v>
      </c>
      <c r="BY48" s="16">
        <v>0</v>
      </c>
      <c r="BZ48" s="16">
        <f t="shared" si="1"/>
        <v>1241.3445314259968</v>
      </c>
      <c r="CA48" s="16">
        <f t="shared" si="2"/>
        <v>1415</v>
      </c>
    </row>
    <row r="49" spans="1:79" x14ac:dyDescent="0.2">
      <c r="A49" s="18" t="s">
        <v>170</v>
      </c>
      <c r="B49" s="15" t="s">
        <v>44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44.760355886612871</v>
      </c>
      <c r="V49" s="16">
        <v>0</v>
      </c>
      <c r="W49" s="16">
        <v>337.90664183736806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f t="shared" si="3"/>
        <v>382.6669977239809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50.333002276019037</v>
      </c>
      <c r="BZ49" s="16">
        <f t="shared" si="1"/>
        <v>50.333002276019037</v>
      </c>
      <c r="CA49" s="16">
        <f t="shared" si="2"/>
        <v>432.99999999999994</v>
      </c>
    </row>
    <row r="50" spans="1:79" x14ac:dyDescent="0.2">
      <c r="A50" s="18" t="s">
        <v>171</v>
      </c>
      <c r="B50" s="15" t="s">
        <v>59</v>
      </c>
      <c r="C50" s="16">
        <v>2.2137221011497705</v>
      </c>
      <c r="D50" s="16">
        <v>1.2465619598707447</v>
      </c>
      <c r="E50" s="16">
        <v>0.23641692342376192</v>
      </c>
      <c r="F50" s="16">
        <v>12.551589389043361</v>
      </c>
      <c r="G50" s="16">
        <v>1.0961148267828962</v>
      </c>
      <c r="H50" s="16">
        <v>0</v>
      </c>
      <c r="I50" s="16">
        <v>8.4895167956714506</v>
      </c>
      <c r="J50" s="16">
        <v>18.182610656045693</v>
      </c>
      <c r="K50" s="16">
        <v>0</v>
      </c>
      <c r="L50" s="16">
        <v>8.6184714811753214</v>
      </c>
      <c r="M50" s="16">
        <v>3.5892387465243853</v>
      </c>
      <c r="N50" s="16">
        <v>0</v>
      </c>
      <c r="O50" s="16">
        <v>0.98865258886300444</v>
      </c>
      <c r="P50" s="16">
        <v>0</v>
      </c>
      <c r="Q50" s="16">
        <v>0</v>
      </c>
      <c r="R50" s="16">
        <v>1.0746223791989178</v>
      </c>
      <c r="S50" s="16">
        <v>30.669722702337115</v>
      </c>
      <c r="T50" s="16">
        <v>0</v>
      </c>
      <c r="U50" s="16">
        <v>9.2632449086946735</v>
      </c>
      <c r="V50" s="16">
        <v>0</v>
      </c>
      <c r="W50" s="16">
        <v>24.050048846471782</v>
      </c>
      <c r="X50" s="16">
        <v>3.5677462989404072</v>
      </c>
      <c r="Y50" s="16">
        <v>0.42984895167956716</v>
      </c>
      <c r="Z50" s="16">
        <v>0.25790937100774025</v>
      </c>
      <c r="AA50" s="16">
        <v>1.2035770647027879</v>
      </c>
      <c r="AB50" s="16">
        <v>16.527692192079357</v>
      </c>
      <c r="AC50" s="16">
        <v>9.15578267077478</v>
      </c>
      <c r="AD50" s="16">
        <v>63.381227925152174</v>
      </c>
      <c r="AE50" s="16">
        <v>0.64477342751935074</v>
      </c>
      <c r="AF50" s="16">
        <v>0</v>
      </c>
      <c r="AG50" s="16">
        <v>0.10746223791989179</v>
      </c>
      <c r="AH50" s="16">
        <v>2.4931239197414894</v>
      </c>
      <c r="AI50" s="16">
        <v>6.4477342751935063E-2</v>
      </c>
      <c r="AJ50" s="16">
        <v>6.4477342751935063E-2</v>
      </c>
      <c r="AK50" s="16">
        <v>0.17193958067182685</v>
      </c>
      <c r="AL50" s="16">
        <v>6.4477342751935063E-2</v>
      </c>
      <c r="AM50" s="16">
        <v>0.21492447583978358</v>
      </c>
      <c r="AN50" s="16">
        <v>12.100247989779815</v>
      </c>
      <c r="AO50" s="16">
        <v>2.2137221011497705</v>
      </c>
      <c r="AP50" s="16">
        <v>21.642894717066206</v>
      </c>
      <c r="AQ50" s="16">
        <v>0.15044713308784849</v>
      </c>
      <c r="AR50" s="16">
        <v>19.192755692492671</v>
      </c>
      <c r="AS50" s="16">
        <v>4.2984895167956713E-2</v>
      </c>
      <c r="AT50" s="16">
        <v>30.755692492673028</v>
      </c>
      <c r="AU50" s="16">
        <v>0</v>
      </c>
      <c r="AV50" s="16">
        <v>13.303825054482603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4.2984895167956713E-2</v>
      </c>
      <c r="BG50" s="16">
        <v>0</v>
      </c>
      <c r="BH50" s="16">
        <v>0.19343202825580522</v>
      </c>
      <c r="BI50" s="16">
        <v>0.40835650409558877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f t="shared" si="3"/>
        <v>320.66731795295698</v>
      </c>
      <c r="BT50" s="16">
        <v>262.91711129480723</v>
      </c>
      <c r="BU50" s="16">
        <v>0</v>
      </c>
      <c r="BV50" s="16">
        <v>0</v>
      </c>
      <c r="BW50" s="16">
        <v>0</v>
      </c>
      <c r="BX50" s="16">
        <v>0</v>
      </c>
      <c r="BY50" s="16">
        <v>-11.584429247764335</v>
      </c>
      <c r="BZ50" s="16">
        <f t="shared" si="1"/>
        <v>251.33268204704288</v>
      </c>
      <c r="CA50" s="16">
        <f t="shared" si="2"/>
        <v>571.99999999999989</v>
      </c>
    </row>
    <row r="51" spans="1:79" x14ac:dyDescent="0.2">
      <c r="A51" s="18" t="s">
        <v>172</v>
      </c>
      <c r="B51" s="15" t="s">
        <v>45</v>
      </c>
      <c r="C51" s="16">
        <v>180.63571794643255</v>
      </c>
      <c r="D51" s="16">
        <v>50.546654262667673</v>
      </c>
      <c r="E51" s="16">
        <v>10.250896875974865</v>
      </c>
      <c r="F51" s="16">
        <v>10.895527875573778</v>
      </c>
      <c r="G51" s="16">
        <v>3.8425063505503809</v>
      </c>
      <c r="H51" s="16">
        <v>91.613440884174878</v>
      </c>
      <c r="I51" s="16">
        <v>15.268906814029146</v>
      </c>
      <c r="J51" s="16">
        <v>38.374504211417623</v>
      </c>
      <c r="K51" s="16">
        <v>17.758952047773963</v>
      </c>
      <c r="L51" s="16">
        <v>50.357056909844466</v>
      </c>
      <c r="M51" s="16">
        <v>9.2017915236864383</v>
      </c>
      <c r="N51" s="16">
        <v>0.32863541156022996</v>
      </c>
      <c r="O51" s="16">
        <v>2.4900452337448193</v>
      </c>
      <c r="P51" s="16">
        <v>1.8833337047105485</v>
      </c>
      <c r="Q51" s="16">
        <v>1.7316558224519809</v>
      </c>
      <c r="R51" s="16">
        <v>1.4914991755425822</v>
      </c>
      <c r="S51" s="16">
        <v>7.8998897009670657</v>
      </c>
      <c r="T51" s="16">
        <v>0.36655488212487186</v>
      </c>
      <c r="U51" s="16">
        <v>0.41711417621106112</v>
      </c>
      <c r="V51" s="16">
        <v>15.862978519541869</v>
      </c>
      <c r="W51" s="16">
        <v>15.256266990507598</v>
      </c>
      <c r="X51" s="16">
        <v>5.1191285262266595</v>
      </c>
      <c r="Y51" s="16">
        <v>4.0826629974597797</v>
      </c>
      <c r="Z51" s="16">
        <v>2.7807611747404071</v>
      </c>
      <c r="AA51" s="16">
        <v>10.870248228530683</v>
      </c>
      <c r="AB51" s="16">
        <v>14.674835108516422</v>
      </c>
      <c r="AC51" s="16">
        <v>13.37293328579705</v>
      </c>
      <c r="AD51" s="16">
        <v>3.298993939123847</v>
      </c>
      <c r="AE51" s="16">
        <v>5.2960860555283213</v>
      </c>
      <c r="AF51" s="16">
        <v>3.4633116449039618</v>
      </c>
      <c r="AG51" s="16">
        <v>3.9436249387227593</v>
      </c>
      <c r="AH51" s="16">
        <v>4.2343408797183475</v>
      </c>
      <c r="AI51" s="16">
        <v>15.268906814029146</v>
      </c>
      <c r="AJ51" s="16">
        <v>3.5012311154686038</v>
      </c>
      <c r="AK51" s="16">
        <v>1.3145416462409198</v>
      </c>
      <c r="AL51" s="16">
        <v>3.75402758589955</v>
      </c>
      <c r="AM51" s="16">
        <v>3.4506718213824144</v>
      </c>
      <c r="AN51" s="16">
        <v>36.187814742189943</v>
      </c>
      <c r="AO51" s="16">
        <v>11.906713757297563</v>
      </c>
      <c r="AP51" s="16">
        <v>72.691625072418546</v>
      </c>
      <c r="AQ51" s="16">
        <v>2.6164434689602922</v>
      </c>
      <c r="AR51" s="16">
        <v>168.7542838361781</v>
      </c>
      <c r="AS51" s="16">
        <v>1199.2158964303221</v>
      </c>
      <c r="AT51" s="16">
        <v>6.9645427603725656</v>
      </c>
      <c r="AU51" s="16">
        <v>0.99854605820223719</v>
      </c>
      <c r="AV51" s="16">
        <v>22.966559338651457</v>
      </c>
      <c r="AW51" s="16">
        <v>0.31599558803868261</v>
      </c>
      <c r="AX51" s="16">
        <v>6.3199117607736527E-2</v>
      </c>
      <c r="AY51" s="16">
        <v>2.527964704309461E-2</v>
      </c>
      <c r="AZ51" s="16">
        <v>0.12639823521547305</v>
      </c>
      <c r="BA51" s="16">
        <v>2.527964704309461E-2</v>
      </c>
      <c r="BB51" s="16">
        <v>0</v>
      </c>
      <c r="BC51" s="16">
        <v>0</v>
      </c>
      <c r="BD51" s="16">
        <v>2.527964704309461E-2</v>
      </c>
      <c r="BE51" s="16">
        <v>0</v>
      </c>
      <c r="BF51" s="16">
        <v>0.18959735282320958</v>
      </c>
      <c r="BG51" s="16">
        <v>1.2639823521547305E-2</v>
      </c>
      <c r="BH51" s="16">
        <v>1.4914991755425822</v>
      </c>
      <c r="BI51" s="16">
        <v>1.2639823521547305E-2</v>
      </c>
      <c r="BJ51" s="16">
        <v>5.650001114131646</v>
      </c>
      <c r="BK51" s="16">
        <v>6.52214893711841</v>
      </c>
      <c r="BL51" s="16">
        <v>1.8454142341459068</v>
      </c>
      <c r="BM51" s="16">
        <v>1.5420584696287714</v>
      </c>
      <c r="BN51" s="16">
        <v>0.63199117607736521</v>
      </c>
      <c r="BO51" s="16">
        <v>0.82158852890057488</v>
      </c>
      <c r="BP51" s="16">
        <v>0.92270711707295339</v>
      </c>
      <c r="BQ51" s="16">
        <v>3.3874727037746779</v>
      </c>
      <c r="BR51" s="16">
        <v>0</v>
      </c>
      <c r="BS51" s="16">
        <f t="shared" si="3"/>
        <v>2170.8138508846223</v>
      </c>
      <c r="BT51" s="16">
        <v>0</v>
      </c>
      <c r="BU51" s="16">
        <v>0</v>
      </c>
      <c r="BV51" s="16">
        <v>0</v>
      </c>
      <c r="BW51" s="16">
        <v>98.186149115379465</v>
      </c>
      <c r="BX51" s="16">
        <v>0</v>
      </c>
      <c r="BY51" s="16">
        <v>0</v>
      </c>
      <c r="BZ51" s="16">
        <f t="shared" si="1"/>
        <v>98.186149115379465</v>
      </c>
      <c r="CA51" s="16">
        <f t="shared" si="2"/>
        <v>2269.0000000000018</v>
      </c>
    </row>
    <row r="52" spans="1:79" x14ac:dyDescent="0.2">
      <c r="A52" s="18" t="s">
        <v>254</v>
      </c>
      <c r="B52" s="15" t="s">
        <v>47</v>
      </c>
      <c r="C52" s="16">
        <v>12.741970724623332</v>
      </c>
      <c r="D52" s="16">
        <v>8.6493324752050444</v>
      </c>
      <c r="E52" s="16">
        <v>0.54233047840652182</v>
      </c>
      <c r="F52" s="16">
        <v>0.15095796821624832</v>
      </c>
      <c r="G52" s="16">
        <v>9.5662623562222553</v>
      </c>
      <c r="H52" s="16">
        <v>5.2835288875686919</v>
      </c>
      <c r="I52" s="16">
        <v>0.86101952241860158</v>
      </c>
      <c r="J52" s="16">
        <v>0.80510916381999109</v>
      </c>
      <c r="K52" s="16">
        <v>1.1182071719722098E-2</v>
      </c>
      <c r="L52" s="16">
        <v>5.0207502021552219</v>
      </c>
      <c r="M52" s="16">
        <v>0.63178705216429853</v>
      </c>
      <c r="N52" s="16">
        <v>3.9137251019027347E-2</v>
      </c>
      <c r="O52" s="16">
        <v>0.65974223146360378</v>
      </c>
      <c r="P52" s="16">
        <v>0</v>
      </c>
      <c r="Q52" s="16">
        <v>0.7491988052213806</v>
      </c>
      <c r="R52" s="16">
        <v>0</v>
      </c>
      <c r="S52" s="16">
        <v>4.5566942257867549</v>
      </c>
      <c r="T52" s="16">
        <v>0</v>
      </c>
      <c r="U52" s="16">
        <v>1193.8594781919896</v>
      </c>
      <c r="V52" s="16">
        <v>0</v>
      </c>
      <c r="W52" s="16">
        <v>11.249164150040432</v>
      </c>
      <c r="X52" s="16">
        <v>6.1445484099872933</v>
      </c>
      <c r="Y52" s="16">
        <v>2.286733666683169</v>
      </c>
      <c r="Z52" s="16">
        <v>6.7092430318332591E-2</v>
      </c>
      <c r="AA52" s="16">
        <v>10.824245424690991</v>
      </c>
      <c r="AB52" s="16">
        <v>18.696423915375348</v>
      </c>
      <c r="AC52" s="16">
        <v>18.847381883591598</v>
      </c>
      <c r="AD52" s="16">
        <v>1.5375348614617885</v>
      </c>
      <c r="AE52" s="16">
        <v>1.0958430285327658</v>
      </c>
      <c r="AF52" s="16">
        <v>5.591035859861049E-3</v>
      </c>
      <c r="AG52" s="16">
        <v>4.6741059788438371</v>
      </c>
      <c r="AH52" s="16">
        <v>1.4201231084047063</v>
      </c>
      <c r="AI52" s="16">
        <v>1.1629354588510983</v>
      </c>
      <c r="AJ52" s="16">
        <v>2.2252322722246975</v>
      </c>
      <c r="AK52" s="16">
        <v>0.11182071719722099</v>
      </c>
      <c r="AL52" s="16">
        <v>0.5982408370051322</v>
      </c>
      <c r="AM52" s="16">
        <v>1.481624502863178</v>
      </c>
      <c r="AN52" s="16">
        <v>1.6661286862385929</v>
      </c>
      <c r="AO52" s="16">
        <v>1.0790699209531827</v>
      </c>
      <c r="AP52" s="16">
        <v>10.952839249467797</v>
      </c>
      <c r="AQ52" s="16">
        <v>2.7955179299305247E-2</v>
      </c>
      <c r="AR52" s="16">
        <v>36.565374523491265</v>
      </c>
      <c r="AS52" s="16">
        <v>29.487123124907175</v>
      </c>
      <c r="AT52" s="16">
        <v>0.43610079706916188</v>
      </c>
      <c r="AU52" s="16">
        <v>0</v>
      </c>
      <c r="AV52" s="16">
        <v>0.76597191280096377</v>
      </c>
      <c r="AW52" s="16">
        <v>0.13418486063666518</v>
      </c>
      <c r="AX52" s="16">
        <v>20.597376107728103</v>
      </c>
      <c r="AY52" s="16">
        <v>0</v>
      </c>
      <c r="AZ52" s="16">
        <v>2.2364143439444196E-2</v>
      </c>
      <c r="BA52" s="16">
        <v>0</v>
      </c>
      <c r="BB52" s="16">
        <v>0</v>
      </c>
      <c r="BC52" s="16">
        <v>0</v>
      </c>
      <c r="BD52" s="16">
        <v>2.2364143439444196E-2</v>
      </c>
      <c r="BE52" s="16">
        <v>0</v>
      </c>
      <c r="BF52" s="16">
        <v>1.0119774906348498</v>
      </c>
      <c r="BG52" s="16">
        <v>0.22364143439444198</v>
      </c>
      <c r="BH52" s="16">
        <v>1.8394507978942853</v>
      </c>
      <c r="BI52" s="16">
        <v>1.1182071719722098E-2</v>
      </c>
      <c r="BJ52" s="16">
        <v>0</v>
      </c>
      <c r="BK52" s="16">
        <v>3.9193161377625954</v>
      </c>
      <c r="BL52" s="16">
        <v>0.88897470171790671</v>
      </c>
      <c r="BM52" s="16">
        <v>0</v>
      </c>
      <c r="BN52" s="16">
        <v>0.23482350611416408</v>
      </c>
      <c r="BO52" s="16">
        <v>0.33546215159166298</v>
      </c>
      <c r="BP52" s="16">
        <v>2.2364143439444196E-2</v>
      </c>
      <c r="BQ52" s="16">
        <v>2.3426440252817797</v>
      </c>
      <c r="BR52" s="16">
        <v>0</v>
      </c>
      <c r="BS52" s="16">
        <f t="shared" si="3"/>
        <v>1439.1438123999537</v>
      </c>
      <c r="BT52" s="16">
        <v>39.914405003548033</v>
      </c>
      <c r="BU52" s="16">
        <v>0</v>
      </c>
      <c r="BV52" s="16">
        <v>0</v>
      </c>
      <c r="BW52" s="16">
        <v>213.14706008548279</v>
      </c>
      <c r="BX52" s="16">
        <v>0</v>
      </c>
      <c r="BY52" s="16">
        <v>1.7947225110153968</v>
      </c>
      <c r="BZ52" s="16">
        <f t="shared" si="1"/>
        <v>254.85618760004624</v>
      </c>
      <c r="CA52" s="16">
        <f t="shared" si="2"/>
        <v>1694</v>
      </c>
    </row>
    <row r="53" spans="1:79" x14ac:dyDescent="0.2">
      <c r="A53" s="18" t="s">
        <v>255</v>
      </c>
      <c r="B53" s="15" t="s">
        <v>256</v>
      </c>
      <c r="C53" s="16">
        <v>2.0963165513913462</v>
      </c>
      <c r="D53" s="16">
        <v>1.9891185459224705</v>
      </c>
      <c r="E53" s="16">
        <v>8.3376226475792181E-2</v>
      </c>
      <c r="F53" s="16">
        <v>7.1465336979250449E-2</v>
      </c>
      <c r="G53" s="16">
        <v>19.652967669293872</v>
      </c>
      <c r="H53" s="16">
        <v>0</v>
      </c>
      <c r="I53" s="16">
        <v>3.5732668489625224E-2</v>
      </c>
      <c r="J53" s="16">
        <v>4.2402766607688598</v>
      </c>
      <c r="K53" s="16">
        <v>1.3101978446195914</v>
      </c>
      <c r="L53" s="16">
        <v>2.0844056618948046</v>
      </c>
      <c r="M53" s="16">
        <v>1.2506433971368827</v>
      </c>
      <c r="N53" s="16">
        <v>0</v>
      </c>
      <c r="O53" s="16">
        <v>0</v>
      </c>
      <c r="P53" s="16">
        <v>0</v>
      </c>
      <c r="Q53" s="16">
        <v>0</v>
      </c>
      <c r="R53" s="16">
        <v>1.238732507640341</v>
      </c>
      <c r="S53" s="16">
        <v>0.15484156345504263</v>
      </c>
      <c r="T53" s="16">
        <v>0</v>
      </c>
      <c r="U53" s="16">
        <v>479.92547048415634</v>
      </c>
      <c r="V53" s="16">
        <v>8.0279395206691326</v>
      </c>
      <c r="W53" s="16">
        <v>7.2060881454077528</v>
      </c>
      <c r="X53" s="16">
        <v>6.4080585491394562</v>
      </c>
      <c r="Y53" s="16">
        <v>36.221014958983432</v>
      </c>
      <c r="Z53" s="16">
        <v>20.963165513913463</v>
      </c>
      <c r="AA53" s="16">
        <v>0</v>
      </c>
      <c r="AB53" s="16">
        <v>2.3821778993083478E-2</v>
      </c>
      <c r="AC53" s="16">
        <v>1.1910889496541739E-2</v>
      </c>
      <c r="AD53" s="16">
        <v>0</v>
      </c>
      <c r="AE53" s="16">
        <v>0.89331671224063047</v>
      </c>
      <c r="AF53" s="16">
        <v>0</v>
      </c>
      <c r="AG53" s="16">
        <v>5.9554447482708703E-2</v>
      </c>
      <c r="AH53" s="16">
        <v>4.7643557986166957E-2</v>
      </c>
      <c r="AI53" s="16">
        <v>0.46452469036512783</v>
      </c>
      <c r="AJ53" s="16">
        <v>5.9554447482708703E-2</v>
      </c>
      <c r="AK53" s="16">
        <v>1.1910889496541739E-2</v>
      </c>
      <c r="AL53" s="16">
        <v>7.1465336979250449E-2</v>
      </c>
      <c r="AM53" s="16">
        <v>7.1465336979250449E-2</v>
      </c>
      <c r="AN53" s="16">
        <v>0.29777223741354353</v>
      </c>
      <c r="AO53" s="16">
        <v>1.0005147177095062</v>
      </c>
      <c r="AP53" s="16">
        <v>10.874642110342609</v>
      </c>
      <c r="AQ53" s="16">
        <v>11.470186585169696</v>
      </c>
      <c r="AR53" s="16">
        <v>17.008750201061606</v>
      </c>
      <c r="AS53" s="16">
        <v>26.930521151680875</v>
      </c>
      <c r="AT53" s="16">
        <v>0.21439601093775132</v>
      </c>
      <c r="AU53" s="16">
        <v>0.90522760173717232</v>
      </c>
      <c r="AV53" s="16">
        <v>1.5603265240469679</v>
      </c>
      <c r="AW53" s="16">
        <v>0.44070291137204437</v>
      </c>
      <c r="AX53" s="16">
        <v>1.6913463085089271</v>
      </c>
      <c r="AY53" s="16">
        <v>0.19057423194466783</v>
      </c>
      <c r="AZ53" s="16">
        <v>0.35732668489625219</v>
      </c>
      <c r="BA53" s="16">
        <v>0.88140582274408874</v>
      </c>
      <c r="BB53" s="16">
        <v>1.596059192536593</v>
      </c>
      <c r="BC53" s="16">
        <v>3.5613559594659803</v>
      </c>
      <c r="BD53" s="16">
        <v>0.7980295962682965</v>
      </c>
      <c r="BE53" s="16">
        <v>3.9425044233553161</v>
      </c>
      <c r="BF53" s="16">
        <v>4.1211677658034418</v>
      </c>
      <c r="BG53" s="16">
        <v>1.3459305131092167</v>
      </c>
      <c r="BH53" s="16">
        <v>4.5023162296927781</v>
      </c>
      <c r="BI53" s="16">
        <v>5.1097715940164061</v>
      </c>
      <c r="BJ53" s="16">
        <v>2.1916036673636801</v>
      </c>
      <c r="BK53" s="16">
        <v>15.341225671545761</v>
      </c>
      <c r="BL53" s="16">
        <v>2.012940324915554</v>
      </c>
      <c r="BM53" s="16">
        <v>0.13101978446195914</v>
      </c>
      <c r="BN53" s="16">
        <v>0.85758404375100528</v>
      </c>
      <c r="BO53" s="16">
        <v>3.0968312691008526</v>
      </c>
      <c r="BP53" s="16">
        <v>0.75038603828212969</v>
      </c>
      <c r="BQ53" s="16">
        <v>5.1097715940164061</v>
      </c>
      <c r="BR53" s="16">
        <v>0</v>
      </c>
      <c r="BS53" s="16">
        <f t="shared" si="3"/>
        <v>722.9671706610909</v>
      </c>
      <c r="BT53" s="16">
        <v>48.739359819848801</v>
      </c>
      <c r="BU53" s="16">
        <v>0</v>
      </c>
      <c r="BV53" s="16">
        <v>0</v>
      </c>
      <c r="BW53" s="16">
        <v>768.99084767572788</v>
      </c>
      <c r="BX53" s="16">
        <v>0</v>
      </c>
      <c r="BY53" s="16">
        <v>-59.697378156667199</v>
      </c>
      <c r="BZ53" s="16">
        <f t="shared" si="1"/>
        <v>758.03282933890944</v>
      </c>
      <c r="CA53" s="16">
        <f t="shared" si="2"/>
        <v>1481.0000000000005</v>
      </c>
    </row>
    <row r="54" spans="1:79" x14ac:dyDescent="0.2">
      <c r="A54" s="18" t="s">
        <v>174</v>
      </c>
      <c r="B54" s="15" t="s">
        <v>173</v>
      </c>
      <c r="C54" s="16">
        <v>166.02362445994669</v>
      </c>
      <c r="D54" s="16">
        <v>32.124659115282867</v>
      </c>
      <c r="E54" s="16">
        <v>2.0579631691298887</v>
      </c>
      <c r="F54" s="16">
        <v>1.8828173675018129</v>
      </c>
      <c r="G54" s="16">
        <v>53.331896595749029</v>
      </c>
      <c r="H54" s="16">
        <v>1.4595483469006302E-2</v>
      </c>
      <c r="I54" s="16">
        <v>1.9120083344398253</v>
      </c>
      <c r="J54" s="16">
        <v>1.4595483469006302E-2</v>
      </c>
      <c r="K54" s="16">
        <v>2.6563779913591468</v>
      </c>
      <c r="L54" s="16">
        <v>16.945356307516317</v>
      </c>
      <c r="M54" s="16">
        <v>2.2039180038199517</v>
      </c>
      <c r="N54" s="16">
        <v>0</v>
      </c>
      <c r="O54" s="16">
        <v>4.6121727762059912</v>
      </c>
      <c r="P54" s="16">
        <v>0</v>
      </c>
      <c r="Q54" s="16">
        <v>4.3786450407018904</v>
      </c>
      <c r="R54" s="16">
        <v>0</v>
      </c>
      <c r="S54" s="16">
        <v>82.391504182540572</v>
      </c>
      <c r="T54" s="16">
        <v>0.20433676856608823</v>
      </c>
      <c r="U54" s="16">
        <v>0</v>
      </c>
      <c r="V54" s="16">
        <v>0.18974128509708194</v>
      </c>
      <c r="W54" s="16">
        <v>690.00148099727289</v>
      </c>
      <c r="X54" s="16">
        <v>80.27515907953466</v>
      </c>
      <c r="Y54" s="16">
        <v>28.37361986374825</v>
      </c>
      <c r="Z54" s="16">
        <v>4.9916553464001554</v>
      </c>
      <c r="AA54" s="16">
        <v>12.303992564372313</v>
      </c>
      <c r="AB54" s="16">
        <v>42.005801423800136</v>
      </c>
      <c r="AC54" s="16">
        <v>18.740600774204093</v>
      </c>
      <c r="AD54" s="16">
        <v>21.630506501067341</v>
      </c>
      <c r="AE54" s="16">
        <v>8.9032449160938434</v>
      </c>
      <c r="AF54" s="16">
        <v>0</v>
      </c>
      <c r="AG54" s="16">
        <v>4.568386325798973</v>
      </c>
      <c r="AH54" s="16">
        <v>0.40867353713217647</v>
      </c>
      <c r="AI54" s="16">
        <v>0.20433676856608823</v>
      </c>
      <c r="AJ54" s="16">
        <v>0.21893225203509453</v>
      </c>
      <c r="AK54" s="16">
        <v>1.8244354336257878</v>
      </c>
      <c r="AL54" s="16">
        <v>4.9770598629311493</v>
      </c>
      <c r="AM54" s="16">
        <v>4.9332734125241293</v>
      </c>
      <c r="AN54" s="16">
        <v>5.2105875984352492</v>
      </c>
      <c r="AO54" s="16">
        <v>22.929504529808899</v>
      </c>
      <c r="AP54" s="16">
        <v>1.4595483469006302E-2</v>
      </c>
      <c r="AQ54" s="16">
        <v>0</v>
      </c>
      <c r="AR54" s="16">
        <v>11.223926787665848</v>
      </c>
      <c r="AS54" s="16">
        <v>1.4595483469006302E-2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0.17514580162807561</v>
      </c>
      <c r="BG54" s="16">
        <v>5.8381933876025208E-2</v>
      </c>
      <c r="BH54" s="16">
        <v>0</v>
      </c>
      <c r="BI54" s="16">
        <v>0</v>
      </c>
      <c r="BJ54" s="16">
        <v>0</v>
      </c>
      <c r="BK54" s="16">
        <v>0.14595483469006304</v>
      </c>
      <c r="BL54" s="16">
        <v>0.58381933876025216</v>
      </c>
      <c r="BM54" s="16">
        <v>0</v>
      </c>
      <c r="BN54" s="16">
        <v>7.3561236683791753</v>
      </c>
      <c r="BO54" s="16">
        <v>18.871960125425147</v>
      </c>
      <c r="BP54" s="16">
        <v>0</v>
      </c>
      <c r="BQ54" s="16">
        <v>12.012082894992187</v>
      </c>
      <c r="BR54" s="16">
        <v>0</v>
      </c>
      <c r="BS54" s="16">
        <f t="shared" si="3"/>
        <v>1373.9020499045012</v>
      </c>
      <c r="BT54" s="16">
        <v>44.705965865566299</v>
      </c>
      <c r="BU54" s="16">
        <v>0</v>
      </c>
      <c r="BV54" s="16">
        <v>0</v>
      </c>
      <c r="BW54" s="16">
        <v>0.46705547100820166</v>
      </c>
      <c r="BX54" s="16">
        <v>0</v>
      </c>
      <c r="BY54" s="16">
        <v>9.9249287589242865</v>
      </c>
      <c r="BZ54" s="16">
        <f t="shared" si="1"/>
        <v>55.097950095498788</v>
      </c>
      <c r="CA54" s="16">
        <f t="shared" si="2"/>
        <v>1429</v>
      </c>
    </row>
    <row r="55" spans="1:79" x14ac:dyDescent="0.2">
      <c r="A55" s="18" t="s">
        <v>175</v>
      </c>
      <c r="B55" s="15" t="s">
        <v>32</v>
      </c>
      <c r="C55" s="16">
        <v>1005.9129305319716</v>
      </c>
      <c r="D55" s="16">
        <v>95.490546671059633</v>
      </c>
      <c r="E55" s="16">
        <v>7.3307651367311246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3.225536660161695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39.864700813543855</v>
      </c>
      <c r="X55" s="16">
        <v>0.39586131738348074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7.3307651367311252E-2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f t="shared" si="3"/>
        <v>1152.2936487822185</v>
      </c>
      <c r="BT55" s="16">
        <v>7.9465494082165398</v>
      </c>
      <c r="BU55" s="16">
        <v>0</v>
      </c>
      <c r="BV55" s="16">
        <v>0</v>
      </c>
      <c r="BW55" s="16">
        <v>0</v>
      </c>
      <c r="BX55" s="16">
        <v>0</v>
      </c>
      <c r="BY55" s="16">
        <v>-3.2401981904351573</v>
      </c>
      <c r="BZ55" s="16">
        <f t="shared" si="1"/>
        <v>4.706351217781382</v>
      </c>
      <c r="CA55" s="16">
        <f t="shared" si="2"/>
        <v>1156.9999999999998</v>
      </c>
    </row>
    <row r="56" spans="1:79" x14ac:dyDescent="0.2">
      <c r="A56" s="18" t="s">
        <v>177</v>
      </c>
      <c r="B56" s="15" t="s">
        <v>176</v>
      </c>
      <c r="C56" s="16">
        <v>0</v>
      </c>
      <c r="D56" s="16">
        <v>4.1734382110121558E-2</v>
      </c>
      <c r="E56" s="16">
        <v>0</v>
      </c>
      <c r="F56" s="16">
        <v>0</v>
      </c>
      <c r="G56" s="16">
        <v>60.250536306312164</v>
      </c>
      <c r="H56" s="16">
        <v>10.350126763310147</v>
      </c>
      <c r="I56" s="16">
        <v>2.392771240980303</v>
      </c>
      <c r="J56" s="16">
        <v>10.892673730741729</v>
      </c>
      <c r="K56" s="16">
        <v>0</v>
      </c>
      <c r="L56" s="16">
        <v>9.6406422674380803</v>
      </c>
      <c r="M56" s="16">
        <v>0.58428134954170186</v>
      </c>
      <c r="N56" s="16">
        <v>0</v>
      </c>
      <c r="O56" s="16">
        <v>25.944874211792236</v>
      </c>
      <c r="P56" s="16">
        <v>4.4377559643762599</v>
      </c>
      <c r="Q56" s="16">
        <v>13.438471039459143</v>
      </c>
      <c r="R56" s="16">
        <v>0</v>
      </c>
      <c r="S56" s="16">
        <v>38.715595137489437</v>
      </c>
      <c r="T56" s="16">
        <v>0</v>
      </c>
      <c r="U56" s="16">
        <v>0</v>
      </c>
      <c r="V56" s="16">
        <v>15.859065201846192</v>
      </c>
      <c r="W56" s="16">
        <v>444.17902879802381</v>
      </c>
      <c r="X56" s="16">
        <v>305.53741142819996</v>
      </c>
      <c r="Y56" s="16">
        <v>94.514464018721966</v>
      </c>
      <c r="Z56" s="16">
        <v>50.303841903399857</v>
      </c>
      <c r="AA56" s="16">
        <v>51.18026392771241</v>
      </c>
      <c r="AB56" s="16">
        <v>0</v>
      </c>
      <c r="AC56" s="16">
        <v>13.730611714229994</v>
      </c>
      <c r="AD56" s="16">
        <v>8.2634076578040698</v>
      </c>
      <c r="AE56" s="16">
        <v>9.7101995709549502</v>
      </c>
      <c r="AF56" s="16">
        <v>0</v>
      </c>
      <c r="AG56" s="16">
        <v>2.3649483195735552</v>
      </c>
      <c r="AH56" s="16">
        <v>0.15302606773711241</v>
      </c>
      <c r="AI56" s="16">
        <v>0.59819281024507576</v>
      </c>
      <c r="AJ56" s="16">
        <v>0</v>
      </c>
      <c r="AK56" s="16">
        <v>1.3911460703373853E-2</v>
      </c>
      <c r="AL56" s="16">
        <v>6.6079438341025805</v>
      </c>
      <c r="AM56" s="16">
        <v>0</v>
      </c>
      <c r="AN56" s="16">
        <v>0.22258337125398164</v>
      </c>
      <c r="AO56" s="16">
        <v>4.1734382110121562</v>
      </c>
      <c r="AP56" s="16">
        <v>0</v>
      </c>
      <c r="AQ56" s="16">
        <v>0</v>
      </c>
      <c r="AR56" s="16">
        <v>1.8780471949554705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0.63992719235519724</v>
      </c>
      <c r="BG56" s="16">
        <v>0</v>
      </c>
      <c r="BH56" s="16">
        <v>0</v>
      </c>
      <c r="BI56" s="16">
        <v>0</v>
      </c>
      <c r="BJ56" s="16">
        <v>0</v>
      </c>
      <c r="BK56" s="16">
        <v>0.15302606773711241</v>
      </c>
      <c r="BL56" s="16">
        <v>0.63992719235519724</v>
      </c>
      <c r="BM56" s="16">
        <v>0</v>
      </c>
      <c r="BN56" s="16">
        <v>2.4205941623870508</v>
      </c>
      <c r="BO56" s="16">
        <v>1.7528440486251056</v>
      </c>
      <c r="BP56" s="16">
        <v>0</v>
      </c>
      <c r="BQ56" s="16">
        <v>0</v>
      </c>
      <c r="BR56" s="16">
        <v>0</v>
      </c>
      <c r="BS56" s="16">
        <f t="shared" si="3"/>
        <v>1191.5861665474872</v>
      </c>
      <c r="BT56" s="16">
        <v>131.37983488266269</v>
      </c>
      <c r="BU56" s="16">
        <v>0</v>
      </c>
      <c r="BV56" s="16">
        <v>0</v>
      </c>
      <c r="BW56" s="16">
        <v>0</v>
      </c>
      <c r="BX56" s="16">
        <v>0</v>
      </c>
      <c r="BY56" s="16">
        <v>-38.966001430150165</v>
      </c>
      <c r="BZ56" s="16">
        <f t="shared" si="1"/>
        <v>92.413833452512534</v>
      </c>
      <c r="CA56" s="16">
        <f t="shared" si="2"/>
        <v>1283.9999999999998</v>
      </c>
    </row>
    <row r="57" spans="1:79" x14ac:dyDescent="0.2">
      <c r="A57" s="18" t="s">
        <v>257</v>
      </c>
      <c r="B57" s="15" t="s">
        <v>60</v>
      </c>
      <c r="C57" s="16">
        <v>2.35657104736491</v>
      </c>
      <c r="D57" s="16">
        <v>0.104736490993996</v>
      </c>
      <c r="E57" s="16">
        <v>0</v>
      </c>
      <c r="F57" s="16">
        <v>0</v>
      </c>
      <c r="G57" s="16">
        <v>34.903435623749168</v>
      </c>
      <c r="H57" s="16">
        <v>0</v>
      </c>
      <c r="I57" s="16">
        <v>0</v>
      </c>
      <c r="J57" s="16">
        <v>2.6184122748499E-2</v>
      </c>
      <c r="K57" s="16">
        <v>2.6184122748499E-2</v>
      </c>
      <c r="L57" s="16">
        <v>0.1701967978652435</v>
      </c>
      <c r="M57" s="16">
        <v>0</v>
      </c>
      <c r="N57" s="16">
        <v>0.47131420947298203</v>
      </c>
      <c r="O57" s="16">
        <v>80.751834556370909</v>
      </c>
      <c r="P57" s="16">
        <v>0</v>
      </c>
      <c r="Q57" s="16">
        <v>23.186040693795864</v>
      </c>
      <c r="R57" s="16">
        <v>18.053952635090063</v>
      </c>
      <c r="S57" s="16">
        <v>33.122915276851231</v>
      </c>
      <c r="T57" s="16">
        <v>0.64151100733822553</v>
      </c>
      <c r="U57" s="16">
        <v>0</v>
      </c>
      <c r="V57" s="16">
        <v>0</v>
      </c>
      <c r="W57" s="16">
        <v>58.560790527018014</v>
      </c>
      <c r="X57" s="16">
        <v>43.216894596397601</v>
      </c>
      <c r="Y57" s="16">
        <v>22.282688458972647</v>
      </c>
      <c r="Z57" s="16">
        <v>1.5055870580386925</v>
      </c>
      <c r="AA57" s="16">
        <v>434.66952968645762</v>
      </c>
      <c r="AB57" s="16">
        <v>34.144096064042692</v>
      </c>
      <c r="AC57" s="16">
        <v>1.30920613742495E-2</v>
      </c>
      <c r="AD57" s="16">
        <v>5.1975483655770516</v>
      </c>
      <c r="AE57" s="16">
        <v>20.580720480320213</v>
      </c>
      <c r="AF57" s="16">
        <v>4.3203802535023348</v>
      </c>
      <c r="AG57" s="16">
        <v>63.980903935957308</v>
      </c>
      <c r="AH57" s="16">
        <v>3.2337391594396268</v>
      </c>
      <c r="AI57" s="16">
        <v>1.6234156104069379</v>
      </c>
      <c r="AJ57" s="16">
        <v>31.94462975316878</v>
      </c>
      <c r="AK57" s="16">
        <v>4.9749833222148094</v>
      </c>
      <c r="AL57" s="16">
        <v>38.713225483655769</v>
      </c>
      <c r="AM57" s="16">
        <v>0</v>
      </c>
      <c r="AN57" s="16">
        <v>0</v>
      </c>
      <c r="AO57" s="16">
        <v>0</v>
      </c>
      <c r="AP57" s="16">
        <v>1.30920613742495E-2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0.18328885923949298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f t="shared" si="3"/>
        <v>962.97348232154764</v>
      </c>
      <c r="BT57" s="16">
        <v>117.39651434289526</v>
      </c>
      <c r="BU57" s="16">
        <v>0</v>
      </c>
      <c r="BV57" s="16">
        <v>0</v>
      </c>
      <c r="BW57" s="16">
        <v>0</v>
      </c>
      <c r="BX57" s="16">
        <v>0</v>
      </c>
      <c r="BY57" s="16">
        <v>18.630003335557038</v>
      </c>
      <c r="BZ57" s="16">
        <f t="shared" si="1"/>
        <v>136.02651767845231</v>
      </c>
      <c r="CA57" s="16">
        <f t="shared" si="2"/>
        <v>1099</v>
      </c>
    </row>
    <row r="58" spans="1:79" x14ac:dyDescent="0.2">
      <c r="A58" s="18" t="s">
        <v>178</v>
      </c>
      <c r="B58" s="15" t="s">
        <v>258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f t="shared" si="3"/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f t="shared" si="1"/>
        <v>0</v>
      </c>
      <c r="CA58" s="16">
        <f t="shared" si="2"/>
        <v>0</v>
      </c>
    </row>
    <row r="59" spans="1:79" x14ac:dyDescent="0.2">
      <c r="A59" s="18" t="s">
        <v>179</v>
      </c>
      <c r="B59" s="15" t="s">
        <v>61</v>
      </c>
      <c r="C59" s="16">
        <v>1.4119353325086381E-2</v>
      </c>
      <c r="D59" s="16">
        <v>0.64949025295397356</v>
      </c>
      <c r="E59" s="16">
        <v>0</v>
      </c>
      <c r="F59" s="16">
        <v>48.965917331399567</v>
      </c>
      <c r="G59" s="16">
        <v>10.151815040737107</v>
      </c>
      <c r="H59" s="16">
        <v>9.0505054813803696</v>
      </c>
      <c r="I59" s="16">
        <v>3.4027641513458176</v>
      </c>
      <c r="J59" s="16">
        <v>25.683103698332125</v>
      </c>
      <c r="K59" s="16">
        <v>0.32474512647698678</v>
      </c>
      <c r="L59" s="16">
        <v>69.311905472849034</v>
      </c>
      <c r="M59" s="16">
        <v>3.4027641513458176</v>
      </c>
      <c r="N59" s="16">
        <v>9.8835473275604657E-2</v>
      </c>
      <c r="O59" s="16">
        <v>3.5439576845966814</v>
      </c>
      <c r="P59" s="16">
        <v>0</v>
      </c>
      <c r="Q59" s="16">
        <v>2.2026191187134754</v>
      </c>
      <c r="R59" s="16">
        <v>13.949921085185345</v>
      </c>
      <c r="S59" s="16">
        <v>13.427505012157146</v>
      </c>
      <c r="T59" s="16">
        <v>5.210041376956875</v>
      </c>
      <c r="U59" s="16">
        <v>8.344537815126051</v>
      </c>
      <c r="V59" s="16">
        <v>3.3886447980207315</v>
      </c>
      <c r="W59" s="16">
        <v>20.868404214477671</v>
      </c>
      <c r="X59" s="16">
        <v>68.083521733566528</v>
      </c>
      <c r="Y59" s="16">
        <v>24.934777972102545</v>
      </c>
      <c r="Z59" s="16">
        <v>21.856758947233718</v>
      </c>
      <c r="AA59" s="16">
        <v>29.636522629356314</v>
      </c>
      <c r="AB59" s="16">
        <v>8.6128055283026921</v>
      </c>
      <c r="AC59" s="16">
        <v>10.476560167214094</v>
      </c>
      <c r="AD59" s="16">
        <v>1.1719063259821694</v>
      </c>
      <c r="AE59" s="16">
        <v>4.6876253039286775</v>
      </c>
      <c r="AF59" s="16">
        <v>4.2358059975259141E-2</v>
      </c>
      <c r="AG59" s="16">
        <v>2.5979610118158942</v>
      </c>
      <c r="AH59" s="16">
        <v>3.6145544512221135</v>
      </c>
      <c r="AI59" s="16">
        <v>1.6943223990103657</v>
      </c>
      <c r="AJ59" s="16">
        <v>0.36710318645224588</v>
      </c>
      <c r="AK59" s="16">
        <v>0.35298383312715953</v>
      </c>
      <c r="AL59" s="16">
        <v>8.5139700550270874</v>
      </c>
      <c r="AM59" s="16">
        <v>6.8196476560167216</v>
      </c>
      <c r="AN59" s="16">
        <v>0.39534189310241863</v>
      </c>
      <c r="AO59" s="16">
        <v>5.5065477967836882</v>
      </c>
      <c r="AP59" s="16">
        <v>9.4317280211577028</v>
      </c>
      <c r="AQ59" s="16">
        <v>0.88951925948044186</v>
      </c>
      <c r="AR59" s="16">
        <v>43.8547114277183</v>
      </c>
      <c r="AS59" s="16">
        <v>0.14119353325086381</v>
      </c>
      <c r="AT59" s="16">
        <v>0</v>
      </c>
      <c r="AU59" s="16">
        <v>0</v>
      </c>
      <c r="AV59" s="16">
        <v>1.002474086081133</v>
      </c>
      <c r="AW59" s="16">
        <v>0</v>
      </c>
      <c r="AX59" s="16">
        <v>0</v>
      </c>
      <c r="AY59" s="16">
        <v>0</v>
      </c>
      <c r="AZ59" s="16">
        <v>0</v>
      </c>
      <c r="BA59" s="16">
        <v>1.4119353325086381E-2</v>
      </c>
      <c r="BB59" s="16">
        <v>1.4119353325086381E-2</v>
      </c>
      <c r="BC59" s="16">
        <v>0.86128055283026916</v>
      </c>
      <c r="BD59" s="16">
        <v>0.69184831292923255</v>
      </c>
      <c r="BE59" s="16">
        <v>0</v>
      </c>
      <c r="BF59" s="16">
        <v>0.25414835985155482</v>
      </c>
      <c r="BG59" s="16">
        <v>0.33886447980207313</v>
      </c>
      <c r="BH59" s="16">
        <v>0</v>
      </c>
      <c r="BI59" s="16">
        <v>2.2732158853389071</v>
      </c>
      <c r="BJ59" s="16">
        <v>1.4119353325086381E-2</v>
      </c>
      <c r="BK59" s="16">
        <v>1.3836966258584651</v>
      </c>
      <c r="BL59" s="16">
        <v>6.6643347694407709</v>
      </c>
      <c r="BM59" s="16">
        <v>0</v>
      </c>
      <c r="BN59" s="16">
        <v>24.05937806594719</v>
      </c>
      <c r="BO59" s="16">
        <v>0</v>
      </c>
      <c r="BP59" s="16">
        <v>0.19767094655120931</v>
      </c>
      <c r="BQ59" s="16">
        <v>0.26826771317664122</v>
      </c>
      <c r="BR59" s="16">
        <v>0</v>
      </c>
      <c r="BS59" s="16">
        <f t="shared" si="3"/>
        <v>533.71155568826521</v>
      </c>
      <c r="BT59" s="16">
        <v>107.5894723371582</v>
      </c>
      <c r="BU59" s="16">
        <v>0</v>
      </c>
      <c r="BV59" s="16">
        <v>0</v>
      </c>
      <c r="BW59" s="16">
        <v>9.8411892675852073</v>
      </c>
      <c r="BX59" s="16">
        <v>0</v>
      </c>
      <c r="BY59" s="16">
        <v>10.857782706991427</v>
      </c>
      <c r="BZ59" s="16">
        <f t="shared" si="1"/>
        <v>128.28844431173482</v>
      </c>
      <c r="CA59" s="16">
        <f t="shared" si="2"/>
        <v>662</v>
      </c>
    </row>
    <row r="60" spans="1:79" x14ac:dyDescent="0.2">
      <c r="A60" s="18" t="s">
        <v>259</v>
      </c>
      <c r="B60" s="15" t="s">
        <v>180</v>
      </c>
      <c r="C60" s="16">
        <v>0.40003437607425235</v>
      </c>
      <c r="D60" s="16">
        <v>0.78525266414575456</v>
      </c>
      <c r="E60" s="16">
        <v>4.4448264008250256E-2</v>
      </c>
      <c r="F60" s="16">
        <v>0</v>
      </c>
      <c r="G60" s="16">
        <v>0</v>
      </c>
      <c r="H60" s="16">
        <v>0</v>
      </c>
      <c r="I60" s="16">
        <v>0</v>
      </c>
      <c r="J60" s="16">
        <v>0.17779305603300102</v>
      </c>
      <c r="K60" s="16">
        <v>0</v>
      </c>
      <c r="L60" s="16">
        <v>0.85933310415950503</v>
      </c>
      <c r="M60" s="16">
        <v>0</v>
      </c>
      <c r="N60" s="16">
        <v>0</v>
      </c>
      <c r="O60" s="16">
        <v>0.94822963217600553</v>
      </c>
      <c r="P60" s="16">
        <v>0.81488484015125473</v>
      </c>
      <c r="Q60" s="16">
        <v>1.2149192162255069</v>
      </c>
      <c r="R60" s="16">
        <v>6.88948092127879</v>
      </c>
      <c r="S60" s="16">
        <v>23.083465108284635</v>
      </c>
      <c r="T60" s="16">
        <v>12.741835682365075</v>
      </c>
      <c r="U60" s="16">
        <v>0</v>
      </c>
      <c r="V60" s="16">
        <v>0</v>
      </c>
      <c r="W60" s="16">
        <v>0</v>
      </c>
      <c r="X60" s="16">
        <v>2.755792368511516</v>
      </c>
      <c r="Y60" s="16">
        <v>0.22224132004125127</v>
      </c>
      <c r="Z60" s="16">
        <v>1.4816088002750086E-2</v>
      </c>
      <c r="AA60" s="16">
        <v>27.794981093159162</v>
      </c>
      <c r="AB60" s="16">
        <v>14.667927122722585</v>
      </c>
      <c r="AC60" s="16">
        <v>0</v>
      </c>
      <c r="AD60" s="16">
        <v>0</v>
      </c>
      <c r="AE60" s="16">
        <v>8.7859401856308015</v>
      </c>
      <c r="AF60" s="16">
        <v>5.3782399449982812</v>
      </c>
      <c r="AG60" s="16">
        <v>0.35558611206600205</v>
      </c>
      <c r="AH60" s="16">
        <v>0.77043657614300443</v>
      </c>
      <c r="AI60" s="16">
        <v>10.51942248195256</v>
      </c>
      <c r="AJ60" s="16">
        <v>3.9410794087315226</v>
      </c>
      <c r="AK60" s="16">
        <v>1.5853214162942593</v>
      </c>
      <c r="AL60" s="16">
        <v>5.4523203850120323</v>
      </c>
      <c r="AM60" s="16">
        <v>11.052801650051563</v>
      </c>
      <c r="AN60" s="16">
        <v>3.1854589205912687</v>
      </c>
      <c r="AO60" s="16">
        <v>3.6003093846682708</v>
      </c>
      <c r="AP60" s="16">
        <v>190.13485733929187</v>
      </c>
      <c r="AQ60" s="16">
        <v>22.075971124097627</v>
      </c>
      <c r="AR60" s="16">
        <v>0</v>
      </c>
      <c r="AS60" s="16">
        <v>4.7855964248882783</v>
      </c>
      <c r="AT60" s="16">
        <v>0</v>
      </c>
      <c r="AU60" s="16">
        <v>0</v>
      </c>
      <c r="AV60" s="16">
        <v>0</v>
      </c>
      <c r="AW60" s="16">
        <v>0.25187349604675147</v>
      </c>
      <c r="AX60" s="16">
        <v>0</v>
      </c>
      <c r="AY60" s="16">
        <v>2.2668614644207632</v>
      </c>
      <c r="AZ60" s="16">
        <v>2.711344104503266</v>
      </c>
      <c r="BA60" s="16">
        <v>0</v>
      </c>
      <c r="BB60" s="16">
        <v>0</v>
      </c>
      <c r="BC60" s="16">
        <v>1.4816088002750086E-2</v>
      </c>
      <c r="BD60" s="16">
        <v>30.995256101753181</v>
      </c>
      <c r="BE60" s="16">
        <v>0</v>
      </c>
      <c r="BF60" s="16">
        <v>4.4448264008250256E-2</v>
      </c>
      <c r="BG60" s="16">
        <v>1.4816088002750086E-2</v>
      </c>
      <c r="BH60" s="16">
        <v>0.28150567205225163</v>
      </c>
      <c r="BI60" s="16">
        <v>12.504778274321072</v>
      </c>
      <c r="BJ60" s="16">
        <v>0</v>
      </c>
      <c r="BK60" s="16">
        <v>3.7188380886902719</v>
      </c>
      <c r="BL60" s="16">
        <v>1.377896184255758</v>
      </c>
      <c r="BM60" s="16">
        <v>0</v>
      </c>
      <c r="BN60" s="16">
        <v>0.14816088002750086</v>
      </c>
      <c r="BO60" s="16">
        <v>0</v>
      </c>
      <c r="BP60" s="16">
        <v>2.9632176005500173E-2</v>
      </c>
      <c r="BQ60" s="16">
        <v>1.4371605362667583</v>
      </c>
      <c r="BR60" s="16">
        <v>0</v>
      </c>
      <c r="BS60" s="16">
        <f t="shared" si="3"/>
        <v>420.83616363011356</v>
      </c>
      <c r="BT60" s="16">
        <v>11.808422138191819</v>
      </c>
      <c r="BU60" s="16">
        <v>0</v>
      </c>
      <c r="BV60" s="16">
        <v>0</v>
      </c>
      <c r="BW60" s="16">
        <v>6.6968717772430386</v>
      </c>
      <c r="BX60" s="16">
        <v>0</v>
      </c>
      <c r="BY60" s="16">
        <v>-8.3414575455482982</v>
      </c>
      <c r="BZ60" s="16">
        <f t="shared" si="1"/>
        <v>10.16383636988656</v>
      </c>
      <c r="CA60" s="16">
        <f t="shared" si="2"/>
        <v>431.00000000000011</v>
      </c>
    </row>
    <row r="61" spans="1:79" x14ac:dyDescent="0.2">
      <c r="A61" s="18" t="s">
        <v>260</v>
      </c>
      <c r="B61" s="15" t="s">
        <v>181</v>
      </c>
      <c r="C61" s="16">
        <v>2.7196133812339478E-2</v>
      </c>
      <c r="D61" s="16">
        <v>0.37168049543530618</v>
      </c>
      <c r="E61" s="16">
        <v>0</v>
      </c>
      <c r="F61" s="16">
        <v>0</v>
      </c>
      <c r="G61" s="16">
        <v>1.3416759347420808</v>
      </c>
      <c r="H61" s="16">
        <v>1.495787359678671</v>
      </c>
      <c r="I61" s="16">
        <v>0.19943831462382283</v>
      </c>
      <c r="J61" s="16">
        <v>0.90653779374464927</v>
      </c>
      <c r="K61" s="16">
        <v>0.22663444843616232</v>
      </c>
      <c r="L61" s="16">
        <v>2.193821460862051</v>
      </c>
      <c r="M61" s="16">
        <v>0.3354189836855202</v>
      </c>
      <c r="N61" s="16">
        <v>0</v>
      </c>
      <c r="O61" s="16">
        <v>0.54392267624678947</v>
      </c>
      <c r="P61" s="16">
        <v>0.53485729830934303</v>
      </c>
      <c r="Q61" s="16">
        <v>9.0653779374464914E-3</v>
      </c>
      <c r="R61" s="16">
        <v>0.3354189836855202</v>
      </c>
      <c r="S61" s="16">
        <v>0.65270721149614741</v>
      </c>
      <c r="T61" s="16">
        <v>9.0653779374464914E-3</v>
      </c>
      <c r="U61" s="16">
        <v>0.44420351893487814</v>
      </c>
      <c r="V61" s="16">
        <v>1.8130755874892983E-2</v>
      </c>
      <c r="W61" s="16">
        <v>0.86121090405741674</v>
      </c>
      <c r="X61" s="16">
        <v>2.4657827989854457</v>
      </c>
      <c r="Y61" s="16">
        <v>21.475880333810739</v>
      </c>
      <c r="Z61" s="16">
        <v>0.22663444843616232</v>
      </c>
      <c r="AA61" s="16">
        <v>0.39887662924764566</v>
      </c>
      <c r="AB61" s="16">
        <v>0.79775325849529133</v>
      </c>
      <c r="AC61" s="16">
        <v>0.37168049543530618</v>
      </c>
      <c r="AD61" s="16">
        <v>0.78868788055784478</v>
      </c>
      <c r="AE61" s="16">
        <v>7.9140749393907877</v>
      </c>
      <c r="AF61" s="16">
        <v>0.44420351893487814</v>
      </c>
      <c r="AG61" s="16">
        <v>0.15411142493659036</v>
      </c>
      <c r="AH61" s="16">
        <v>0.34448436162296669</v>
      </c>
      <c r="AI61" s="16">
        <v>0.29009209399828773</v>
      </c>
      <c r="AJ61" s="16">
        <v>0.47139965274721762</v>
      </c>
      <c r="AK61" s="16">
        <v>2.7196133812339478E-2</v>
      </c>
      <c r="AL61" s="16">
        <v>7.2523023499571931E-2</v>
      </c>
      <c r="AM61" s="16">
        <v>0</v>
      </c>
      <c r="AN61" s="16">
        <v>0.2538305822485018</v>
      </c>
      <c r="AO61" s="16">
        <v>0.7524263688080588</v>
      </c>
      <c r="AP61" s="16">
        <v>1.3960682023667599</v>
      </c>
      <c r="AQ61" s="16">
        <v>3.0097054752322352</v>
      </c>
      <c r="AR61" s="16">
        <v>34.89263968123155</v>
      </c>
      <c r="AS61" s="16">
        <v>5.538945919779807</v>
      </c>
      <c r="AT61" s="16">
        <v>0.11784991318680441</v>
      </c>
      <c r="AU61" s="16">
        <v>9.0653779374464914E-3</v>
      </c>
      <c r="AV61" s="16">
        <v>1.7949448316144054</v>
      </c>
      <c r="AW61" s="16">
        <v>1.4867219817412247</v>
      </c>
      <c r="AX61" s="16">
        <v>1.3507413126795271</v>
      </c>
      <c r="AY61" s="16">
        <v>0.11784991318680441</v>
      </c>
      <c r="AZ61" s="16">
        <v>0.78868788055784478</v>
      </c>
      <c r="BA61" s="16">
        <v>1.6680295404901546</v>
      </c>
      <c r="BB61" s="16">
        <v>0.20850369256126933</v>
      </c>
      <c r="BC61" s="16">
        <v>0.36261511749785968</v>
      </c>
      <c r="BD61" s="16">
        <v>0</v>
      </c>
      <c r="BE61" s="16">
        <v>4.7865195509717475</v>
      </c>
      <c r="BF61" s="16">
        <v>1.5501796273033501</v>
      </c>
      <c r="BG61" s="16">
        <v>4.5870812363479248</v>
      </c>
      <c r="BH61" s="16">
        <v>1.8674678551139772</v>
      </c>
      <c r="BI61" s="16">
        <v>32.173026299997602</v>
      </c>
      <c r="BJ61" s="16">
        <v>1.8130755874892983E-2</v>
      </c>
      <c r="BK61" s="16">
        <v>3.4357782382922202</v>
      </c>
      <c r="BL61" s="16">
        <v>2.9281170737952169</v>
      </c>
      <c r="BM61" s="16">
        <v>2.7286787591713941</v>
      </c>
      <c r="BN61" s="16">
        <v>1.2782182891799552</v>
      </c>
      <c r="BO61" s="16">
        <v>11.73059905105576</v>
      </c>
      <c r="BP61" s="16">
        <v>3.3269937030428625</v>
      </c>
      <c r="BQ61" s="16">
        <v>21.72971091605924</v>
      </c>
      <c r="BR61" s="16">
        <v>0</v>
      </c>
      <c r="BS61" s="16">
        <f t="shared" si="3"/>
        <v>192.63928117073795</v>
      </c>
      <c r="BT61" s="16">
        <v>43.16932973812019</v>
      </c>
      <c r="BU61" s="16">
        <v>0</v>
      </c>
      <c r="BV61" s="16">
        <v>0</v>
      </c>
      <c r="BW61" s="16">
        <v>880.91903569342537</v>
      </c>
      <c r="BX61" s="16">
        <v>0</v>
      </c>
      <c r="BY61" s="16">
        <v>16.272353397716454</v>
      </c>
      <c r="BZ61" s="16">
        <f t="shared" si="1"/>
        <v>940.36071882926194</v>
      </c>
      <c r="CA61" s="16">
        <f t="shared" si="2"/>
        <v>1133</v>
      </c>
    </row>
    <row r="62" spans="1:79" x14ac:dyDescent="0.2">
      <c r="A62" s="18" t="s">
        <v>261</v>
      </c>
      <c r="B62" s="15" t="s">
        <v>182</v>
      </c>
      <c r="C62" s="16">
        <v>6.6520689726766884</v>
      </c>
      <c r="D62" s="16">
        <v>54.464428826509426</v>
      </c>
      <c r="E62" s="16">
        <v>0.30459990864546133</v>
      </c>
      <c r="F62" s="16">
        <v>0</v>
      </c>
      <c r="G62" s="16">
        <v>9.1773004733826102</v>
      </c>
      <c r="H62" s="16">
        <v>0</v>
      </c>
      <c r="I62" s="16">
        <v>0</v>
      </c>
      <c r="J62" s="16">
        <v>0</v>
      </c>
      <c r="K62" s="16">
        <v>0</v>
      </c>
      <c r="L62" s="16">
        <v>7.0942301303878414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4.9129017523461507E-2</v>
      </c>
      <c r="X62" s="16">
        <v>7.5265654845943031</v>
      </c>
      <c r="Y62" s="16">
        <v>0</v>
      </c>
      <c r="Z62" s="16">
        <v>97.363886927996006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6.3278174570218413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0.19651607009384603</v>
      </c>
      <c r="BG62" s="16">
        <v>1.1004899925255378</v>
      </c>
      <c r="BH62" s="16">
        <v>0</v>
      </c>
      <c r="BI62" s="16">
        <v>0</v>
      </c>
      <c r="BJ62" s="16">
        <v>0</v>
      </c>
      <c r="BK62" s="16">
        <v>11.250545012872685</v>
      </c>
      <c r="BL62" s="16">
        <v>10.965596711236607</v>
      </c>
      <c r="BM62" s="16">
        <v>4.6476050577194581</v>
      </c>
      <c r="BN62" s="16">
        <v>100.89135038618055</v>
      </c>
      <c r="BO62" s="16">
        <v>248.85812536334191</v>
      </c>
      <c r="BP62" s="16">
        <v>9.8258035046923015E-2</v>
      </c>
      <c r="BQ62" s="16">
        <v>12.056260900257454</v>
      </c>
      <c r="BR62" s="16">
        <v>0</v>
      </c>
      <c r="BS62" s="16">
        <f t="shared" si="3"/>
        <v>579.02477472801263</v>
      </c>
      <c r="BT62" s="16">
        <v>44.943225230462588</v>
      </c>
      <c r="BU62" s="16">
        <v>90.918159828917865</v>
      </c>
      <c r="BV62" s="16">
        <v>0</v>
      </c>
      <c r="BW62" s="16">
        <v>1175.8244279960136</v>
      </c>
      <c r="BX62" s="16">
        <v>0</v>
      </c>
      <c r="BY62" s="16">
        <v>2.289412216593306</v>
      </c>
      <c r="BZ62" s="16">
        <f t="shared" si="1"/>
        <v>1313.9752252719873</v>
      </c>
      <c r="CA62" s="16">
        <f t="shared" si="2"/>
        <v>1893</v>
      </c>
    </row>
    <row r="63" spans="1:79" x14ac:dyDescent="0.2">
      <c r="A63" s="18" t="s">
        <v>262</v>
      </c>
      <c r="B63" s="15" t="s">
        <v>183</v>
      </c>
      <c r="C63" s="16">
        <v>0</v>
      </c>
      <c r="D63" s="16">
        <v>0</v>
      </c>
      <c r="E63" s="16">
        <v>0</v>
      </c>
      <c r="F63" s="16">
        <v>0.30587149187592316</v>
      </c>
      <c r="G63" s="16">
        <v>1.8213257016248152</v>
      </c>
      <c r="H63" s="16">
        <v>20.40997045790251</v>
      </c>
      <c r="I63" s="16">
        <v>1.724002954209749</v>
      </c>
      <c r="J63" s="16">
        <v>0</v>
      </c>
      <c r="K63" s="16">
        <v>0</v>
      </c>
      <c r="L63" s="16">
        <v>4.1709748892171349E-2</v>
      </c>
      <c r="M63" s="16">
        <v>0</v>
      </c>
      <c r="N63" s="16">
        <v>0</v>
      </c>
      <c r="O63" s="16">
        <v>0.57003323485967505</v>
      </c>
      <c r="P63" s="16">
        <v>0</v>
      </c>
      <c r="Q63" s="16">
        <v>8.3002400295420973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6.9516248153618912E-2</v>
      </c>
      <c r="Y63" s="16">
        <v>0</v>
      </c>
      <c r="Z63" s="16">
        <v>1.390324963072378E-2</v>
      </c>
      <c r="AA63" s="16">
        <v>36.537740029542093</v>
      </c>
      <c r="AB63" s="16">
        <v>1.640583456425406</v>
      </c>
      <c r="AC63" s="16">
        <v>5.1998153618906944</v>
      </c>
      <c r="AD63" s="16">
        <v>0.41709748892171344</v>
      </c>
      <c r="AE63" s="16">
        <v>0.15293574593796158</v>
      </c>
      <c r="AF63" s="16">
        <v>0</v>
      </c>
      <c r="AG63" s="16">
        <v>2.4330686853766617</v>
      </c>
      <c r="AH63" s="16">
        <v>24.678268094534715</v>
      </c>
      <c r="AI63" s="16">
        <v>159.12269202363368</v>
      </c>
      <c r="AJ63" s="16">
        <v>33.93783234859675</v>
      </c>
      <c r="AK63" s="16">
        <v>11.65092319054653</v>
      </c>
      <c r="AL63" s="16">
        <v>0.73687223042836048</v>
      </c>
      <c r="AM63" s="16">
        <v>14.820864106351552</v>
      </c>
      <c r="AN63" s="16">
        <v>0</v>
      </c>
      <c r="AO63" s="16">
        <v>0.29196824224519941</v>
      </c>
      <c r="AP63" s="16">
        <v>0.7924852289512555</v>
      </c>
      <c r="AQ63" s="16">
        <v>15.015509601181684</v>
      </c>
      <c r="AR63" s="16">
        <v>6.868205317577547</v>
      </c>
      <c r="AS63" s="16">
        <v>150.9475812407681</v>
      </c>
      <c r="AT63" s="16">
        <v>0</v>
      </c>
      <c r="AU63" s="16">
        <v>17.240029542097489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5.561299852289512E-2</v>
      </c>
      <c r="BG63" s="16">
        <v>0</v>
      </c>
      <c r="BH63" s="16">
        <v>8.2029172821270322</v>
      </c>
      <c r="BI63" s="16">
        <v>0</v>
      </c>
      <c r="BJ63" s="16">
        <v>0</v>
      </c>
      <c r="BK63" s="16">
        <v>1.390324963072378E-2</v>
      </c>
      <c r="BL63" s="16">
        <v>9.7322747415066468E-2</v>
      </c>
      <c r="BM63" s="16">
        <v>0</v>
      </c>
      <c r="BN63" s="16">
        <v>0.31977474150664698</v>
      </c>
      <c r="BO63" s="16">
        <v>0.13903249630723782</v>
      </c>
      <c r="BP63" s="16">
        <v>0</v>
      </c>
      <c r="BQ63" s="16">
        <v>0.43100073855243726</v>
      </c>
      <c r="BR63" s="16">
        <v>0</v>
      </c>
      <c r="BS63" s="16">
        <f t="shared" si="3"/>
        <v>525.00060930576069</v>
      </c>
      <c r="BT63" s="16">
        <v>84.142466765140327</v>
      </c>
      <c r="BU63" s="16">
        <v>0</v>
      </c>
      <c r="BV63" s="16">
        <v>0</v>
      </c>
      <c r="BW63" s="16">
        <v>164.65618537666174</v>
      </c>
      <c r="BX63" s="16">
        <v>0</v>
      </c>
      <c r="BY63" s="16">
        <v>-20.799261447562778</v>
      </c>
      <c r="BZ63" s="16">
        <f t="shared" si="1"/>
        <v>227.99939069423928</v>
      </c>
      <c r="CA63" s="16">
        <f t="shared" si="2"/>
        <v>753</v>
      </c>
    </row>
    <row r="64" spans="1:79" x14ac:dyDescent="0.2">
      <c r="A64" s="18" t="s">
        <v>263</v>
      </c>
      <c r="B64" s="15" t="s">
        <v>184</v>
      </c>
      <c r="C64" s="16">
        <v>15.561934766790076</v>
      </c>
      <c r="D64" s="16">
        <v>5.0144012026323574</v>
      </c>
      <c r="E64" s="16">
        <v>1.0662807155022829</v>
      </c>
      <c r="F64" s="16">
        <v>2.5504281978905956</v>
      </c>
      <c r="G64" s="16">
        <v>0.66282314747439208</v>
      </c>
      <c r="H64" s="16">
        <v>0</v>
      </c>
      <c r="I64" s="16">
        <v>0</v>
      </c>
      <c r="J64" s="16">
        <v>67.838508224118215</v>
      </c>
      <c r="K64" s="16">
        <v>3.0403409590673203</v>
      </c>
      <c r="L64" s="16">
        <v>181.59913320912528</v>
      </c>
      <c r="M64" s="16">
        <v>70.360118024292532</v>
      </c>
      <c r="N64" s="16">
        <v>0</v>
      </c>
      <c r="O64" s="16">
        <v>1.5417842778208686</v>
      </c>
      <c r="P64" s="16">
        <v>1.7146946641185361</v>
      </c>
      <c r="Q64" s="16">
        <v>5.5187231626672206</v>
      </c>
      <c r="R64" s="16">
        <v>5.374631174085831</v>
      </c>
      <c r="S64" s="16">
        <v>14.999976011322657</v>
      </c>
      <c r="T64" s="16">
        <v>16.325622306271441</v>
      </c>
      <c r="U64" s="16">
        <v>1.9452418458487595</v>
      </c>
      <c r="V64" s="16">
        <v>0.67723234633253104</v>
      </c>
      <c r="W64" s="16">
        <v>30.821276357559231</v>
      </c>
      <c r="X64" s="16">
        <v>15.907755539385411</v>
      </c>
      <c r="Y64" s="16">
        <v>36.066224741921815</v>
      </c>
      <c r="Z64" s="16">
        <v>9.5100712463717123</v>
      </c>
      <c r="AA64" s="16">
        <v>284.85545222654906</v>
      </c>
      <c r="AB64" s="16">
        <v>41.123853541128589</v>
      </c>
      <c r="AC64" s="16">
        <v>5.2593575832207202</v>
      </c>
      <c r="AD64" s="16">
        <v>0</v>
      </c>
      <c r="AE64" s="16">
        <v>15.878937141669132</v>
      </c>
      <c r="AF64" s="16">
        <v>21.685844281499133</v>
      </c>
      <c r="AG64" s="16">
        <v>39.279476087286803</v>
      </c>
      <c r="AH64" s="16">
        <v>20.504289975131741</v>
      </c>
      <c r="AI64" s="16">
        <v>48.515772555353877</v>
      </c>
      <c r="AJ64" s="16">
        <v>52.233345860753722</v>
      </c>
      <c r="AK64" s="16">
        <v>3.2708881407975432</v>
      </c>
      <c r="AL64" s="16">
        <v>50.172830424039851</v>
      </c>
      <c r="AM64" s="16">
        <v>16.556169488001665</v>
      </c>
      <c r="AN64" s="16">
        <v>5.6772243501067496</v>
      </c>
      <c r="AO64" s="16">
        <v>10.331395581285634</v>
      </c>
      <c r="AP64" s="16">
        <v>281.93038485834688</v>
      </c>
      <c r="AQ64" s="16">
        <v>26.52733509783382</v>
      </c>
      <c r="AR64" s="16">
        <v>117.67992707442087</v>
      </c>
      <c r="AS64" s="16">
        <v>1.3256462949487842</v>
      </c>
      <c r="AT64" s="16">
        <v>0</v>
      </c>
      <c r="AU64" s="16">
        <v>0.18731958515580646</v>
      </c>
      <c r="AV64" s="16">
        <v>2.5360189990324566</v>
      </c>
      <c r="AW64" s="16">
        <v>0.21613798287208438</v>
      </c>
      <c r="AX64" s="16">
        <v>11.75790626824139</v>
      </c>
      <c r="AY64" s="16">
        <v>0</v>
      </c>
      <c r="AZ64" s="16">
        <v>0</v>
      </c>
      <c r="BA64" s="16">
        <v>0</v>
      </c>
      <c r="BB64" s="16">
        <v>4.3227596574416875E-2</v>
      </c>
      <c r="BC64" s="16">
        <v>0.74927834062322585</v>
      </c>
      <c r="BD64" s="16">
        <v>2.7521569819045411</v>
      </c>
      <c r="BE64" s="16">
        <v>10.360213979001911</v>
      </c>
      <c r="BF64" s="16">
        <v>0.14409198858138958</v>
      </c>
      <c r="BG64" s="16">
        <v>0</v>
      </c>
      <c r="BH64" s="16">
        <v>0</v>
      </c>
      <c r="BI64" s="16">
        <v>12.44954781343206</v>
      </c>
      <c r="BJ64" s="16">
        <v>0</v>
      </c>
      <c r="BK64" s="16">
        <v>3.0547501579254592</v>
      </c>
      <c r="BL64" s="16">
        <v>4.2651228620091315</v>
      </c>
      <c r="BM64" s="16">
        <v>0</v>
      </c>
      <c r="BN64" s="16">
        <v>14.23628847184129</v>
      </c>
      <c r="BO64" s="16">
        <v>9.3227516612159054</v>
      </c>
      <c r="BP64" s="16">
        <v>0</v>
      </c>
      <c r="BQ64" s="16">
        <v>1.7002854652603971</v>
      </c>
      <c r="BR64" s="16">
        <v>0</v>
      </c>
      <c r="BS64" s="16">
        <f t="shared" si="3"/>
        <v>1604.6804308366454</v>
      </c>
      <c r="BT64" s="16">
        <v>53.414900167121118</v>
      </c>
      <c r="BU64" s="16">
        <v>0</v>
      </c>
      <c r="BV64" s="16">
        <v>0</v>
      </c>
      <c r="BW64" s="16">
        <v>129.89892770612272</v>
      </c>
      <c r="BX64" s="16">
        <v>0</v>
      </c>
      <c r="BY64" s="16">
        <v>14.005741290111068</v>
      </c>
      <c r="BZ64" s="16">
        <f t="shared" si="1"/>
        <v>197.31956916335491</v>
      </c>
      <c r="CA64" s="16">
        <f t="shared" si="2"/>
        <v>1802.0000000000005</v>
      </c>
    </row>
    <row r="65" spans="1:79" x14ac:dyDescent="0.2">
      <c r="A65" s="18" t="s">
        <v>185</v>
      </c>
      <c r="B65" s="15" t="s">
        <v>12</v>
      </c>
      <c r="C65" s="16">
        <v>2.8940092165898617</v>
      </c>
      <c r="D65" s="16">
        <v>5.9309324685668781</v>
      </c>
      <c r="E65" s="16">
        <v>0.5359276327018262</v>
      </c>
      <c r="F65" s="16">
        <v>0</v>
      </c>
      <c r="G65" s="16">
        <v>1.1790407919440178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200.7584912101041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29.797576378221539</v>
      </c>
      <c r="AO65" s="16">
        <v>7.4672583489787785</v>
      </c>
      <c r="AP65" s="16">
        <v>354.49826477783472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38.265232974910397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3.5728508846788416</v>
      </c>
      <c r="BL65" s="16">
        <v>0.85748421232292205</v>
      </c>
      <c r="BM65" s="16">
        <v>0</v>
      </c>
      <c r="BN65" s="16">
        <v>0.21437105308073051</v>
      </c>
      <c r="BO65" s="16">
        <v>0</v>
      </c>
      <c r="BP65" s="16">
        <v>0</v>
      </c>
      <c r="BQ65" s="16">
        <v>0</v>
      </c>
      <c r="BR65" s="16">
        <v>0</v>
      </c>
      <c r="BS65" s="16">
        <f t="shared" si="3"/>
        <v>645.97143994993462</v>
      </c>
      <c r="BT65" s="16">
        <v>1.6077828981054787</v>
      </c>
      <c r="BU65" s="16">
        <v>0</v>
      </c>
      <c r="BV65" s="16">
        <v>0</v>
      </c>
      <c r="BW65" s="16">
        <v>0</v>
      </c>
      <c r="BX65" s="16">
        <v>0</v>
      </c>
      <c r="BY65" s="16">
        <v>-19.579222848040054</v>
      </c>
      <c r="BZ65" s="16">
        <f t="shared" si="1"/>
        <v>-17.971439949934574</v>
      </c>
      <c r="CA65" s="16">
        <f t="shared" si="2"/>
        <v>628</v>
      </c>
    </row>
    <row r="66" spans="1:79" x14ac:dyDescent="0.2">
      <c r="A66" s="18" t="s">
        <v>186</v>
      </c>
      <c r="B66" s="15" t="s">
        <v>48</v>
      </c>
      <c r="C66" s="16">
        <v>2.0450293741179562</v>
      </c>
      <c r="D66" s="16">
        <v>3.4032951524500312</v>
      </c>
      <c r="E66" s="16">
        <v>0.320489678033411</v>
      </c>
      <c r="F66" s="16">
        <v>0</v>
      </c>
      <c r="G66" s="16">
        <v>0.25944402507466607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0.25944402507466607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23.639929108273982</v>
      </c>
      <c r="AO66" s="16">
        <v>14.956184974892516</v>
      </c>
      <c r="AP66" s="16">
        <v>394.00390560897961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0.1983983721159211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17.214874134366077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0.94620762086054677</v>
      </c>
      <c r="BL66" s="16">
        <v>0.13735271915717615</v>
      </c>
      <c r="BM66" s="16">
        <v>0</v>
      </c>
      <c r="BN66" s="16">
        <v>6.1045652958744957E-2</v>
      </c>
      <c r="BO66" s="16">
        <v>0</v>
      </c>
      <c r="BP66" s="16">
        <v>0</v>
      </c>
      <c r="BQ66" s="16">
        <v>4.4563326659883815</v>
      </c>
      <c r="BR66" s="16">
        <v>0</v>
      </c>
      <c r="BS66" s="16">
        <f t="shared" ref="BS66:BS95" si="4">SUM(C66:BR66)</f>
        <v>461.90193311234367</v>
      </c>
      <c r="BT66" s="16">
        <v>1.3124815386130164</v>
      </c>
      <c r="BU66" s="16">
        <v>0</v>
      </c>
      <c r="BV66" s="16">
        <v>0</v>
      </c>
      <c r="BW66" s="16">
        <v>0</v>
      </c>
      <c r="BX66" s="16">
        <v>0</v>
      </c>
      <c r="BY66" s="16">
        <v>1.7855853490432898</v>
      </c>
      <c r="BZ66" s="16">
        <f t="shared" ref="BZ66:BZ129" si="5">SUM(BT66:BY66)</f>
        <v>3.098066887656306</v>
      </c>
      <c r="CA66" s="16">
        <f t="shared" si="2"/>
        <v>465</v>
      </c>
    </row>
    <row r="67" spans="1:79" x14ac:dyDescent="0.2">
      <c r="A67" s="18" t="s">
        <v>264</v>
      </c>
      <c r="B67" s="15" t="s">
        <v>187</v>
      </c>
      <c r="C67" s="16">
        <v>95.191314842807088</v>
      </c>
      <c r="D67" s="16">
        <v>52.671752147268016</v>
      </c>
      <c r="E67" s="16">
        <v>1.4954125215312688</v>
      </c>
      <c r="F67" s="16">
        <v>1.1464829331739725</v>
      </c>
      <c r="G67" s="16">
        <v>0.31569819898993451</v>
      </c>
      <c r="H67" s="16">
        <v>0.24923542025521145</v>
      </c>
      <c r="I67" s="16">
        <v>0.26585111493889219</v>
      </c>
      <c r="J67" s="16">
        <v>1.6615694683680762E-2</v>
      </c>
      <c r="K67" s="16">
        <v>2.9742093483788565</v>
      </c>
      <c r="L67" s="16">
        <v>46.391019556836689</v>
      </c>
      <c r="M67" s="16">
        <v>59.417724188842413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6.5631994000539011</v>
      </c>
      <c r="T67" s="16">
        <v>0</v>
      </c>
      <c r="U67" s="16">
        <v>0</v>
      </c>
      <c r="V67" s="16">
        <v>0</v>
      </c>
      <c r="W67" s="16">
        <v>14.090109091761288</v>
      </c>
      <c r="X67" s="16">
        <v>4.8019357635837405</v>
      </c>
      <c r="Y67" s="16">
        <v>10.517734734769924</v>
      </c>
      <c r="Z67" s="16">
        <v>1.5951066896333532</v>
      </c>
      <c r="AA67" s="16">
        <v>12.677775043648422</v>
      </c>
      <c r="AB67" s="16">
        <v>98.015982939032824</v>
      </c>
      <c r="AC67" s="16">
        <v>9.1054006866570578</v>
      </c>
      <c r="AD67" s="16">
        <v>0.13292555746944609</v>
      </c>
      <c r="AE67" s="16">
        <v>4.7853200689000595</v>
      </c>
      <c r="AF67" s="16">
        <v>1.6615694683680762E-2</v>
      </c>
      <c r="AG67" s="16">
        <v>9.2549419388101857</v>
      </c>
      <c r="AH67" s="16">
        <v>6.6462778734723047</v>
      </c>
      <c r="AI67" s="16">
        <v>65.100291770661229</v>
      </c>
      <c r="AJ67" s="16">
        <v>3.0406721271135795</v>
      </c>
      <c r="AK67" s="16">
        <v>2.8745151802767723</v>
      </c>
      <c r="AL67" s="16">
        <v>14.58857993227171</v>
      </c>
      <c r="AM67" s="16">
        <v>5.6327204977677789</v>
      </c>
      <c r="AN67" s="16">
        <v>4.253617839022275</v>
      </c>
      <c r="AO67" s="16">
        <v>2.0437304460927339</v>
      </c>
      <c r="AP67" s="16">
        <v>582.61271838858227</v>
      </c>
      <c r="AQ67" s="16">
        <v>6.081344254227159</v>
      </c>
      <c r="AR67" s="16">
        <v>8.3078473418403812E-2</v>
      </c>
      <c r="AS67" s="16">
        <v>0</v>
      </c>
      <c r="AT67" s="16">
        <v>0</v>
      </c>
      <c r="AU67" s="16">
        <v>0</v>
      </c>
      <c r="AV67" s="16">
        <v>0</v>
      </c>
      <c r="AW67" s="16">
        <v>6.1478070329618824</v>
      </c>
      <c r="AX67" s="16">
        <v>21.401014752580824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26.983888166297561</v>
      </c>
      <c r="BE67" s="16">
        <v>0</v>
      </c>
      <c r="BF67" s="16">
        <v>4.9847084051042288E-2</v>
      </c>
      <c r="BG67" s="16">
        <v>0</v>
      </c>
      <c r="BH67" s="16">
        <v>0</v>
      </c>
      <c r="BI67" s="16">
        <v>2.891130874960453</v>
      </c>
      <c r="BJ67" s="16">
        <v>0</v>
      </c>
      <c r="BK67" s="16">
        <v>7.1115173246153658</v>
      </c>
      <c r="BL67" s="16">
        <v>3.2732918526851105</v>
      </c>
      <c r="BM67" s="16">
        <v>0</v>
      </c>
      <c r="BN67" s="16">
        <v>4.4031590911754019</v>
      </c>
      <c r="BO67" s="16">
        <v>2.7914367068583679</v>
      </c>
      <c r="BP67" s="16">
        <v>1.6615694683680762E-2</v>
      </c>
      <c r="BQ67" s="16">
        <v>1.478796826847588</v>
      </c>
      <c r="BR67" s="16">
        <v>0</v>
      </c>
      <c r="BS67" s="16">
        <f t="shared" si="4"/>
        <v>1201.1984157673335</v>
      </c>
      <c r="BT67" s="16">
        <v>128.67193963042382</v>
      </c>
      <c r="BU67" s="16">
        <v>0</v>
      </c>
      <c r="BV67" s="16">
        <v>0</v>
      </c>
      <c r="BW67" s="16">
        <v>79.771950176351353</v>
      </c>
      <c r="BX67" s="16">
        <v>0</v>
      </c>
      <c r="BY67" s="16">
        <v>8.3576944258914239</v>
      </c>
      <c r="BZ67" s="16">
        <f t="shared" si="5"/>
        <v>216.80158423266661</v>
      </c>
      <c r="CA67" s="16">
        <f t="shared" ref="CA67:CA129" si="6">SUM(BZ67,BS67)</f>
        <v>1418</v>
      </c>
    </row>
    <row r="68" spans="1:79" x14ac:dyDescent="0.2">
      <c r="A68" s="18" t="s">
        <v>188</v>
      </c>
      <c r="B68" s="15" t="s">
        <v>49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1.1166367598051783</v>
      </c>
      <c r="AC68" s="16">
        <v>119.52149021618388</v>
      </c>
      <c r="AD68" s="16">
        <v>19.10689566777749</v>
      </c>
      <c r="AE68" s="16">
        <v>0</v>
      </c>
      <c r="AF68" s="16">
        <v>0</v>
      </c>
      <c r="AG68" s="16">
        <v>0</v>
      </c>
      <c r="AH68" s="16">
        <v>0.28949841920874991</v>
      </c>
      <c r="AI68" s="16">
        <v>0.76510296505169617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6.2035375544732117E-2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f t="shared" si="4"/>
        <v>140.86165940357171</v>
      </c>
      <c r="BT68" s="16">
        <v>343.36580364009228</v>
      </c>
      <c r="BU68" s="16">
        <v>0</v>
      </c>
      <c r="BV68" s="16">
        <v>0</v>
      </c>
      <c r="BW68" s="16">
        <v>0</v>
      </c>
      <c r="BX68" s="16">
        <v>0</v>
      </c>
      <c r="BY68" s="16">
        <v>-0.22746304366401776</v>
      </c>
      <c r="BZ68" s="16">
        <f t="shared" si="5"/>
        <v>343.13834059642824</v>
      </c>
      <c r="CA68" s="16">
        <f t="shared" si="6"/>
        <v>483.99999999999994</v>
      </c>
    </row>
    <row r="69" spans="1:79" x14ac:dyDescent="0.2">
      <c r="A69" s="18" t="s">
        <v>265</v>
      </c>
      <c r="B69" s="15" t="s">
        <v>189</v>
      </c>
      <c r="C69" s="16">
        <v>6.0704103958098523</v>
      </c>
      <c r="D69" s="16">
        <v>9.859818097436607</v>
      </c>
      <c r="E69" s="16">
        <v>0.60704103958098521</v>
      </c>
      <c r="F69" s="16">
        <v>2.4465593413415467</v>
      </c>
      <c r="G69" s="16">
        <v>299.71271690584825</v>
      </c>
      <c r="H69" s="16">
        <v>0</v>
      </c>
      <c r="I69" s="16">
        <v>1.9682845828838005</v>
      </c>
      <c r="J69" s="16">
        <v>6.9901695466901321</v>
      </c>
      <c r="K69" s="16">
        <v>0</v>
      </c>
      <c r="L69" s="16">
        <v>1.1588965301091536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5.2610223430352052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1.8395183017605614E-2</v>
      </c>
      <c r="AA69" s="16">
        <v>25.109424819031663</v>
      </c>
      <c r="AB69" s="16">
        <v>19.204571070380261</v>
      </c>
      <c r="AC69" s="16">
        <v>212.68510604955608</v>
      </c>
      <c r="AD69" s="16">
        <v>4.0101498978380237</v>
      </c>
      <c r="AE69" s="16">
        <v>535.31822099534088</v>
      </c>
      <c r="AF69" s="16">
        <v>1.618776105549294</v>
      </c>
      <c r="AG69" s="16">
        <v>86.163037254464683</v>
      </c>
      <c r="AH69" s="16">
        <v>240.1859046608765</v>
      </c>
      <c r="AI69" s="16">
        <v>177.18240282557727</v>
      </c>
      <c r="AJ69" s="16">
        <v>243.22110985878143</v>
      </c>
      <c r="AK69" s="16">
        <v>18.873457776063361</v>
      </c>
      <c r="AL69" s="16">
        <v>36.514438289947137</v>
      </c>
      <c r="AM69" s="16">
        <v>32.669845039267571</v>
      </c>
      <c r="AN69" s="16">
        <v>6.7510321674612594</v>
      </c>
      <c r="AO69" s="16">
        <v>3.2559473941161934</v>
      </c>
      <c r="AP69" s="16">
        <v>369.17292798032702</v>
      </c>
      <c r="AQ69" s="16">
        <v>0</v>
      </c>
      <c r="AR69" s="16">
        <v>36.293696093735875</v>
      </c>
      <c r="AS69" s="16">
        <v>0.68062177165140769</v>
      </c>
      <c r="AT69" s="16">
        <v>0</v>
      </c>
      <c r="AU69" s="16">
        <v>0</v>
      </c>
      <c r="AV69" s="16">
        <v>0.14716146414084491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0.84617841880985822</v>
      </c>
      <c r="BC69" s="16">
        <v>0</v>
      </c>
      <c r="BD69" s="16">
        <v>0</v>
      </c>
      <c r="BE69" s="16">
        <v>0</v>
      </c>
      <c r="BF69" s="16">
        <v>0.64383140561619645</v>
      </c>
      <c r="BG69" s="16">
        <v>0</v>
      </c>
      <c r="BH69" s="16">
        <v>7.3764683900598502</v>
      </c>
      <c r="BI69" s="16">
        <v>0</v>
      </c>
      <c r="BJ69" s="16">
        <v>0</v>
      </c>
      <c r="BK69" s="16">
        <v>3.9181739827499955</v>
      </c>
      <c r="BL69" s="16">
        <v>0.95654951691549195</v>
      </c>
      <c r="BM69" s="16">
        <v>0</v>
      </c>
      <c r="BN69" s="16">
        <v>0.18395183017605612</v>
      </c>
      <c r="BO69" s="16">
        <v>0</v>
      </c>
      <c r="BP69" s="16">
        <v>0</v>
      </c>
      <c r="BQ69" s="16">
        <v>0</v>
      </c>
      <c r="BR69" s="16">
        <v>0</v>
      </c>
      <c r="BS69" s="16">
        <f t="shared" si="4"/>
        <v>2397.0762990241869</v>
      </c>
      <c r="BT69" s="16">
        <v>622.76892106103799</v>
      </c>
      <c r="BU69" s="16">
        <v>0</v>
      </c>
      <c r="BV69" s="16">
        <v>0</v>
      </c>
      <c r="BW69" s="16">
        <v>5.1690464279471771</v>
      </c>
      <c r="BX69" s="16">
        <v>4.2676824600845018</v>
      </c>
      <c r="BY69" s="16">
        <v>22.718051026742934</v>
      </c>
      <c r="BZ69" s="16">
        <f t="shared" si="5"/>
        <v>654.92370097581261</v>
      </c>
      <c r="CA69" s="16">
        <f t="shared" si="6"/>
        <v>3051.9999999999995</v>
      </c>
    </row>
    <row r="70" spans="1:79" x14ac:dyDescent="0.2">
      <c r="A70" s="18" t="s">
        <v>191</v>
      </c>
      <c r="B70" s="15" t="s">
        <v>190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9.2364272149036863E-2</v>
      </c>
      <c r="J70" s="16">
        <v>8.0472372109848376</v>
      </c>
      <c r="K70" s="16">
        <v>0</v>
      </c>
      <c r="L70" s="16">
        <v>11.822626835076719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5.0800349681970278</v>
      </c>
      <c r="T70" s="16">
        <v>5.2647635124951018</v>
      </c>
      <c r="U70" s="16">
        <v>0</v>
      </c>
      <c r="V70" s="16">
        <v>0</v>
      </c>
      <c r="W70" s="16">
        <v>0.46182136074518437</v>
      </c>
      <c r="X70" s="16">
        <v>3.8446628282036595</v>
      </c>
      <c r="Y70" s="16">
        <v>0</v>
      </c>
      <c r="Z70" s="16">
        <v>0.20781961233533294</v>
      </c>
      <c r="AA70" s="16">
        <v>1.6971935007385526</v>
      </c>
      <c r="AB70" s="16">
        <v>1.8011033069062188</v>
      </c>
      <c r="AC70" s="16">
        <v>39.312543333433823</v>
      </c>
      <c r="AD70" s="16">
        <v>274.43734362282578</v>
      </c>
      <c r="AE70" s="16">
        <v>51.781720073553792</v>
      </c>
      <c r="AF70" s="16">
        <v>3.4059325354957348</v>
      </c>
      <c r="AG70" s="16">
        <v>128.95206945407409</v>
      </c>
      <c r="AH70" s="16">
        <v>18.980857926627078</v>
      </c>
      <c r="AI70" s="16">
        <v>13.081090043107347</v>
      </c>
      <c r="AJ70" s="16">
        <v>64.597262834232652</v>
      </c>
      <c r="AK70" s="16">
        <v>13.646821210020198</v>
      </c>
      <c r="AL70" s="16">
        <v>47.509872486660839</v>
      </c>
      <c r="AM70" s="16">
        <v>7.7124167244445783</v>
      </c>
      <c r="AN70" s="16">
        <v>0.24245621439122178</v>
      </c>
      <c r="AO70" s="16">
        <v>2.1128327254092181</v>
      </c>
      <c r="AP70" s="16">
        <v>49.426431133753354</v>
      </c>
      <c r="AQ70" s="16">
        <v>0</v>
      </c>
      <c r="AR70" s="16">
        <v>0.40409369065203632</v>
      </c>
      <c r="AS70" s="16">
        <v>0.23091068037259219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0.92364272149036875</v>
      </c>
      <c r="BE70" s="16">
        <v>0</v>
      </c>
      <c r="BF70" s="16">
        <v>1.1545534018629608E-2</v>
      </c>
      <c r="BG70" s="16">
        <v>0</v>
      </c>
      <c r="BH70" s="16">
        <v>0</v>
      </c>
      <c r="BI70" s="16">
        <v>0</v>
      </c>
      <c r="BJ70" s="16">
        <v>0</v>
      </c>
      <c r="BK70" s="16">
        <v>0.2540017484098514</v>
      </c>
      <c r="BL70" s="16">
        <v>5.7727670093148047E-2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f t="shared" si="4"/>
        <v>755.40119977089819</v>
      </c>
      <c r="BT70" s="16">
        <v>389.44240798239531</v>
      </c>
      <c r="BU70" s="16">
        <v>0</v>
      </c>
      <c r="BV70" s="16">
        <v>0</v>
      </c>
      <c r="BW70" s="16">
        <v>7.7932354625749856</v>
      </c>
      <c r="BX70" s="16">
        <v>0</v>
      </c>
      <c r="BY70" s="16">
        <v>-3.6368432158683266</v>
      </c>
      <c r="BZ70" s="16">
        <f t="shared" si="5"/>
        <v>393.59880022910198</v>
      </c>
      <c r="CA70" s="16">
        <f t="shared" si="6"/>
        <v>1149.0000000000002</v>
      </c>
    </row>
    <row r="71" spans="1:79" x14ac:dyDescent="0.2">
      <c r="A71" s="18" t="s">
        <v>266</v>
      </c>
      <c r="B71" s="15" t="s">
        <v>50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1.8108305890962313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1.7929015733626052E-2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3.2451518477863153</v>
      </c>
      <c r="AD71" s="16">
        <v>8.6955726308086359</v>
      </c>
      <c r="AE71" s="16">
        <v>0</v>
      </c>
      <c r="AF71" s="16">
        <v>0</v>
      </c>
      <c r="AG71" s="16">
        <v>21.425173801683133</v>
      </c>
      <c r="AH71" s="16">
        <v>21.17416758141237</v>
      </c>
      <c r="AI71" s="16">
        <v>0</v>
      </c>
      <c r="AJ71" s="16">
        <v>42.886205634833516</v>
      </c>
      <c r="AK71" s="16">
        <v>0.30479326747164287</v>
      </c>
      <c r="AL71" s="16">
        <v>0</v>
      </c>
      <c r="AM71" s="16">
        <v>25.835711672155142</v>
      </c>
      <c r="AN71" s="16">
        <v>0</v>
      </c>
      <c r="AO71" s="16">
        <v>0</v>
      </c>
      <c r="AP71" s="16">
        <v>3.8368093669959751</v>
      </c>
      <c r="AQ71" s="16">
        <v>12.245517746066593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f t="shared" si="4"/>
        <v>141.47786315404318</v>
      </c>
      <c r="BT71" s="16">
        <v>2.6534943285766559</v>
      </c>
      <c r="BU71" s="16">
        <v>0</v>
      </c>
      <c r="BV71" s="16">
        <v>0</v>
      </c>
      <c r="BW71" s="16">
        <v>0</v>
      </c>
      <c r="BX71" s="16">
        <v>0</v>
      </c>
      <c r="BY71" s="16">
        <v>2.8686425173801684</v>
      </c>
      <c r="BZ71" s="16">
        <f t="shared" si="5"/>
        <v>5.5221368459568243</v>
      </c>
      <c r="CA71" s="16">
        <f t="shared" si="6"/>
        <v>147</v>
      </c>
    </row>
    <row r="72" spans="1:79" x14ac:dyDescent="0.2">
      <c r="A72" s="18" t="s">
        <v>267</v>
      </c>
      <c r="B72" s="15" t="s">
        <v>268</v>
      </c>
      <c r="C72" s="16">
        <v>11.024560149010156</v>
      </c>
      <c r="D72" s="16">
        <v>14.960071737087038</v>
      </c>
      <c r="E72" s="16">
        <v>1.3203833666837743</v>
      </c>
      <c r="F72" s="16">
        <v>0.98708271101602552</v>
      </c>
      <c r="G72" s="16">
        <v>41.752316750379158</v>
      </c>
      <c r="H72" s="16">
        <v>24.471959679605099</v>
      </c>
      <c r="I72" s="16">
        <v>4.909775043105685</v>
      </c>
      <c r="J72" s="16">
        <v>64.416761335786077</v>
      </c>
      <c r="K72" s="16">
        <v>1.628045510377081</v>
      </c>
      <c r="L72" s="16">
        <v>56.968773607210622</v>
      </c>
      <c r="M72" s="16">
        <v>96.157239160145537</v>
      </c>
      <c r="N72" s="16">
        <v>0.41021619159107553</v>
      </c>
      <c r="O72" s="16">
        <v>1.4485759265559854</v>
      </c>
      <c r="P72" s="16">
        <v>1.7177803022876288</v>
      </c>
      <c r="Q72" s="16">
        <v>0.98708271101602552</v>
      </c>
      <c r="R72" s="16">
        <v>11.793715508243421</v>
      </c>
      <c r="S72" s="16">
        <v>2.7945978052142024</v>
      </c>
      <c r="T72" s="16">
        <v>0.33330065566774886</v>
      </c>
      <c r="U72" s="16">
        <v>7.1403255848821585</v>
      </c>
      <c r="V72" s="16">
        <v>1.1152752708882365</v>
      </c>
      <c r="W72" s="16">
        <v>11.063017916971818</v>
      </c>
      <c r="X72" s="16">
        <v>18.857125557202252</v>
      </c>
      <c r="Y72" s="16">
        <v>21.90810848216088</v>
      </c>
      <c r="Z72" s="16">
        <v>3.2817295327286042</v>
      </c>
      <c r="AA72" s="16">
        <v>3.3458258126647098</v>
      </c>
      <c r="AB72" s="16">
        <v>3.8457767961663332</v>
      </c>
      <c r="AC72" s="16">
        <v>43.95722878018119</v>
      </c>
      <c r="AD72" s="16">
        <v>4.6405706673740426</v>
      </c>
      <c r="AE72" s="16">
        <v>167.07336328145271</v>
      </c>
      <c r="AF72" s="16">
        <v>20.56208660350266</v>
      </c>
      <c r="AG72" s="16">
        <v>47.085127241063141</v>
      </c>
      <c r="AH72" s="16">
        <v>102.72069822560276</v>
      </c>
      <c r="AI72" s="16">
        <v>85.11985975514817</v>
      </c>
      <c r="AJ72" s="16">
        <v>47.110765753037576</v>
      </c>
      <c r="AK72" s="16">
        <v>27.292195996793744</v>
      </c>
      <c r="AL72" s="16">
        <v>29.061253323030257</v>
      </c>
      <c r="AM72" s="16">
        <v>69.659837034559516</v>
      </c>
      <c r="AN72" s="16">
        <v>59.03267382115321</v>
      </c>
      <c r="AO72" s="16">
        <v>11.421957084614009</v>
      </c>
      <c r="AP72" s="16">
        <v>444.77690573262362</v>
      </c>
      <c r="AQ72" s="16">
        <v>6.4096279936105551</v>
      </c>
      <c r="AR72" s="16">
        <v>30.12525156996961</v>
      </c>
      <c r="AS72" s="16">
        <v>1.7177803022876288</v>
      </c>
      <c r="AT72" s="16">
        <v>1.281925598722111E-2</v>
      </c>
      <c r="AU72" s="16">
        <v>0</v>
      </c>
      <c r="AV72" s="16">
        <v>8.9734791910547784E-2</v>
      </c>
      <c r="AW72" s="16">
        <v>3.5509339084602476</v>
      </c>
      <c r="AX72" s="16">
        <v>51.494951300667196</v>
      </c>
      <c r="AY72" s="16">
        <v>0</v>
      </c>
      <c r="AZ72" s="16">
        <v>0.2179273517827589</v>
      </c>
      <c r="BA72" s="16">
        <v>0.32048139968052775</v>
      </c>
      <c r="BB72" s="16">
        <v>3.8457767961663329E-2</v>
      </c>
      <c r="BC72" s="16">
        <v>0</v>
      </c>
      <c r="BD72" s="16">
        <v>9.6272612464030534</v>
      </c>
      <c r="BE72" s="16">
        <v>0</v>
      </c>
      <c r="BF72" s="16">
        <v>0.42303544757829664</v>
      </c>
      <c r="BG72" s="16">
        <v>0</v>
      </c>
      <c r="BH72" s="16">
        <v>0</v>
      </c>
      <c r="BI72" s="16">
        <v>6.1276043618916907</v>
      </c>
      <c r="BJ72" s="16">
        <v>1.9613461660448299</v>
      </c>
      <c r="BK72" s="16">
        <v>21.279964938787042</v>
      </c>
      <c r="BL72" s="16">
        <v>1.7177803022876288</v>
      </c>
      <c r="BM72" s="16">
        <v>0</v>
      </c>
      <c r="BN72" s="16">
        <v>2.6535859893547702</v>
      </c>
      <c r="BO72" s="16">
        <v>0</v>
      </c>
      <c r="BP72" s="16">
        <v>0</v>
      </c>
      <c r="BQ72" s="16">
        <v>1.512672206492091</v>
      </c>
      <c r="BR72" s="16">
        <v>0</v>
      </c>
      <c r="BS72" s="16">
        <f t="shared" si="4"/>
        <v>1707.4351627059411</v>
      </c>
      <c r="BT72" s="16">
        <v>94.324085553972935</v>
      </c>
      <c r="BU72" s="16">
        <v>0</v>
      </c>
      <c r="BV72" s="16">
        <v>0</v>
      </c>
      <c r="BW72" s="16">
        <v>248.38590400839624</v>
      </c>
      <c r="BX72" s="16">
        <v>152.95936243952229</v>
      </c>
      <c r="BY72" s="16">
        <v>19.895485292167162</v>
      </c>
      <c r="BZ72" s="16">
        <f t="shared" si="5"/>
        <v>515.56483729405863</v>
      </c>
      <c r="CA72" s="16">
        <f t="shared" si="6"/>
        <v>2223</v>
      </c>
    </row>
    <row r="73" spans="1:79" x14ac:dyDescent="0.2">
      <c r="A73" s="18" t="s">
        <v>192</v>
      </c>
      <c r="B73" s="15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6.2444928703396654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319.97441849448103</v>
      </c>
      <c r="AG73" s="16">
        <v>16.499834193945709</v>
      </c>
      <c r="AH73" s="16">
        <v>2.7774882751433037</v>
      </c>
      <c r="AI73" s="16">
        <v>0.9323037566914586</v>
      </c>
      <c r="AJ73" s="16">
        <v>9.1870766023970827</v>
      </c>
      <c r="AK73" s="16">
        <v>0.12624946705196835</v>
      </c>
      <c r="AL73" s="16">
        <v>1.077976218674499</v>
      </c>
      <c r="AM73" s="16">
        <v>14.829456629873514</v>
      </c>
      <c r="AN73" s="16">
        <v>5.6132455350798232</v>
      </c>
      <c r="AO73" s="16">
        <v>0</v>
      </c>
      <c r="AP73" s="16">
        <v>0</v>
      </c>
      <c r="AQ73" s="16">
        <v>0</v>
      </c>
      <c r="AR73" s="16">
        <v>1.2916291629162917</v>
      </c>
      <c r="AS73" s="16">
        <v>0</v>
      </c>
      <c r="AT73" s="16">
        <v>0</v>
      </c>
      <c r="AU73" s="16">
        <v>0</v>
      </c>
      <c r="AV73" s="16">
        <v>6.9048746979961146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16.266758254772846</v>
      </c>
      <c r="BC73" s="16">
        <v>0</v>
      </c>
      <c r="BD73" s="16">
        <v>0</v>
      </c>
      <c r="BE73" s="16">
        <v>0</v>
      </c>
      <c r="BF73" s="16">
        <v>9.7114974655360273E-2</v>
      </c>
      <c r="BG73" s="16">
        <v>0</v>
      </c>
      <c r="BH73" s="16">
        <v>0</v>
      </c>
      <c r="BI73" s="16">
        <v>0</v>
      </c>
      <c r="BJ73" s="16">
        <v>0</v>
      </c>
      <c r="BK73" s="16">
        <v>0.89345776682931455</v>
      </c>
      <c r="BL73" s="16">
        <v>0.3981713960869771</v>
      </c>
      <c r="BM73" s="16">
        <v>0</v>
      </c>
      <c r="BN73" s="16">
        <v>0.20394144677625656</v>
      </c>
      <c r="BO73" s="16">
        <v>9.7114974655360276E-3</v>
      </c>
      <c r="BP73" s="16">
        <v>0.38845989862144109</v>
      </c>
      <c r="BQ73" s="16">
        <v>5.2247856364583827</v>
      </c>
      <c r="BR73" s="16">
        <v>0</v>
      </c>
      <c r="BS73" s="16">
        <f t="shared" si="4"/>
        <v>408.94144677625667</v>
      </c>
      <c r="BT73" s="16">
        <v>4.2245013975081713</v>
      </c>
      <c r="BU73" s="16">
        <v>0</v>
      </c>
      <c r="BV73" s="16">
        <v>0</v>
      </c>
      <c r="BW73" s="16">
        <v>0</v>
      </c>
      <c r="BX73" s="16">
        <v>4.0594059405940595</v>
      </c>
      <c r="BY73" s="16">
        <v>-7.2253541143588045</v>
      </c>
      <c r="BZ73" s="16">
        <f t="shared" si="5"/>
        <v>1.0585532237434272</v>
      </c>
      <c r="CA73" s="16">
        <f t="shared" si="6"/>
        <v>410.00000000000011</v>
      </c>
    </row>
    <row r="74" spans="1:79" x14ac:dyDescent="0.2">
      <c r="A74" s="18" t="s">
        <v>194</v>
      </c>
      <c r="B74" s="15" t="s">
        <v>193</v>
      </c>
      <c r="C74" s="16">
        <v>1.3991449669646328E-2</v>
      </c>
      <c r="D74" s="16">
        <v>0</v>
      </c>
      <c r="E74" s="16">
        <v>0</v>
      </c>
      <c r="F74" s="16">
        <v>0</v>
      </c>
      <c r="G74" s="16">
        <v>3.4418966187329967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82.353672755538284</v>
      </c>
      <c r="AG74" s="16">
        <v>0</v>
      </c>
      <c r="AH74" s="16">
        <v>0.48970073843762141</v>
      </c>
      <c r="AI74" s="16">
        <v>0</v>
      </c>
      <c r="AJ74" s="16">
        <v>2.7982899339292655E-2</v>
      </c>
      <c r="AK74" s="16">
        <v>0.37776914108045084</v>
      </c>
      <c r="AL74" s="16">
        <v>0</v>
      </c>
      <c r="AM74" s="16">
        <v>4.2534006995724836</v>
      </c>
      <c r="AN74" s="16">
        <v>0.811504080839487</v>
      </c>
      <c r="AO74" s="16">
        <v>0.39176059075009717</v>
      </c>
      <c r="AP74" s="16">
        <v>0</v>
      </c>
      <c r="AQ74" s="16">
        <v>9.7940147687524293E-2</v>
      </c>
      <c r="AR74" s="16">
        <v>3.5818111154294598</v>
      </c>
      <c r="AS74" s="16">
        <v>0</v>
      </c>
      <c r="AT74" s="16">
        <v>0</v>
      </c>
      <c r="AU74" s="16">
        <v>0</v>
      </c>
      <c r="AV74" s="16">
        <v>1.2032646715895843</v>
      </c>
      <c r="AW74" s="16">
        <v>1.3991449669646328E-2</v>
      </c>
      <c r="AX74" s="16">
        <v>0</v>
      </c>
      <c r="AY74" s="16">
        <v>0</v>
      </c>
      <c r="AZ74" s="16">
        <v>7.4574426739214923</v>
      </c>
      <c r="BA74" s="16">
        <v>0.18188884570540226</v>
      </c>
      <c r="BB74" s="16">
        <v>80.618732996502132</v>
      </c>
      <c r="BC74" s="16">
        <v>9.5561601243684411</v>
      </c>
      <c r="BD74" s="16">
        <v>1.3991449669646328E-2</v>
      </c>
      <c r="BE74" s="16">
        <v>11.179168286047416</v>
      </c>
      <c r="BF74" s="16">
        <v>10.353672755538282</v>
      </c>
      <c r="BG74" s="16">
        <v>5.5126311698406534</v>
      </c>
      <c r="BH74" s="16">
        <v>1.7209483093664983</v>
      </c>
      <c r="BI74" s="16">
        <v>15.698406529343179</v>
      </c>
      <c r="BJ74" s="16">
        <v>1.0353672755538283</v>
      </c>
      <c r="BK74" s="16">
        <v>8.4228527011270895</v>
      </c>
      <c r="BL74" s="16">
        <v>23.071900505246795</v>
      </c>
      <c r="BM74" s="16">
        <v>4.7431014380101049</v>
      </c>
      <c r="BN74" s="16">
        <v>5.274776525456665</v>
      </c>
      <c r="BO74" s="16">
        <v>3.4838709677419355</v>
      </c>
      <c r="BP74" s="16">
        <v>0.19588029537504859</v>
      </c>
      <c r="BQ74" s="16">
        <v>15.460551884959193</v>
      </c>
      <c r="BR74" s="16">
        <v>0</v>
      </c>
      <c r="BS74" s="16">
        <f t="shared" si="4"/>
        <v>301.04003109211038</v>
      </c>
      <c r="BT74" s="16">
        <v>10.577535950252622</v>
      </c>
      <c r="BU74" s="16">
        <v>0</v>
      </c>
      <c r="BV74" s="16">
        <v>0</v>
      </c>
      <c r="BW74" s="16">
        <v>396.3917605907501</v>
      </c>
      <c r="BX74" s="16">
        <v>255.06412747765256</v>
      </c>
      <c r="BY74" s="16">
        <v>8.9265448892343571</v>
      </c>
      <c r="BZ74" s="16">
        <f t="shared" si="5"/>
        <v>670.95996890788967</v>
      </c>
      <c r="CA74" s="16">
        <f t="shared" si="6"/>
        <v>972</v>
      </c>
    </row>
    <row r="75" spans="1:79" x14ac:dyDescent="0.2">
      <c r="A75" s="18" t="s">
        <v>196</v>
      </c>
      <c r="B75" s="15" t="s">
        <v>195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445.8917033853545</v>
      </c>
      <c r="AG75" s="16">
        <v>0.33050436644888687</v>
      </c>
      <c r="AH75" s="16">
        <v>0</v>
      </c>
      <c r="AI75" s="16">
        <v>5.3087263860852447</v>
      </c>
      <c r="AJ75" s="16">
        <v>0</v>
      </c>
      <c r="AK75" s="16">
        <v>0.57838264128555195</v>
      </c>
      <c r="AL75" s="16">
        <v>0.80560439321916166</v>
      </c>
      <c r="AM75" s="16">
        <v>0.10328261451527715</v>
      </c>
      <c r="AN75" s="16">
        <v>0</v>
      </c>
      <c r="AO75" s="16">
        <v>0</v>
      </c>
      <c r="AP75" s="16">
        <v>0.28919132064277597</v>
      </c>
      <c r="AQ75" s="16">
        <v>0</v>
      </c>
      <c r="AR75" s="16">
        <v>0.76429134741305094</v>
      </c>
      <c r="AS75" s="16">
        <v>4.1313045806110858E-2</v>
      </c>
      <c r="AT75" s="16">
        <v>0</v>
      </c>
      <c r="AU75" s="16">
        <v>0.26853479773972061</v>
      </c>
      <c r="AV75" s="16">
        <v>1.2393913741833258</v>
      </c>
      <c r="AW75" s="16">
        <v>0</v>
      </c>
      <c r="AX75" s="16">
        <v>0</v>
      </c>
      <c r="AY75" s="16">
        <v>0</v>
      </c>
      <c r="AZ75" s="16">
        <v>3.4496393248102568</v>
      </c>
      <c r="BA75" s="16">
        <v>9.1921526918596648</v>
      </c>
      <c r="BB75" s="16">
        <v>0</v>
      </c>
      <c r="BC75" s="16">
        <v>6.4241786228502393</v>
      </c>
      <c r="BD75" s="16">
        <v>0</v>
      </c>
      <c r="BE75" s="16">
        <v>3.7181741225499771</v>
      </c>
      <c r="BF75" s="16">
        <v>3.0571653896522037</v>
      </c>
      <c r="BG75" s="16">
        <v>0.10328261451527715</v>
      </c>
      <c r="BH75" s="16">
        <v>0</v>
      </c>
      <c r="BI75" s="16">
        <v>56.888064075014647</v>
      </c>
      <c r="BJ75" s="16">
        <v>7.0851873557480118</v>
      </c>
      <c r="BK75" s="16">
        <v>0.70232177870388446</v>
      </c>
      <c r="BL75" s="16">
        <v>0.14459566032138799</v>
      </c>
      <c r="BM75" s="16">
        <v>0.10328261451527715</v>
      </c>
      <c r="BN75" s="16">
        <v>0</v>
      </c>
      <c r="BO75" s="16">
        <v>6.1969568709166284E-2</v>
      </c>
      <c r="BP75" s="16">
        <v>3.0778219125552591</v>
      </c>
      <c r="BQ75" s="16">
        <v>16.566531368250455</v>
      </c>
      <c r="BR75" s="16">
        <v>0</v>
      </c>
      <c r="BS75" s="16">
        <f t="shared" si="4"/>
        <v>566.19529277274933</v>
      </c>
      <c r="BT75" s="16">
        <v>32.058923545542029</v>
      </c>
      <c r="BU75" s="16">
        <v>0</v>
      </c>
      <c r="BV75" s="16">
        <v>0</v>
      </c>
      <c r="BW75" s="16">
        <v>1428.3365891775738</v>
      </c>
      <c r="BX75" s="16">
        <v>802.36131912338203</v>
      </c>
      <c r="BY75" s="16">
        <v>26.047875380752895</v>
      </c>
      <c r="BZ75" s="16">
        <f t="shared" si="5"/>
        <v>2288.8047072272507</v>
      </c>
      <c r="CA75" s="16">
        <f t="shared" si="6"/>
        <v>2855</v>
      </c>
    </row>
    <row r="76" spans="1:79" x14ac:dyDescent="0.2">
      <c r="A76" s="18" t="s">
        <v>269</v>
      </c>
      <c r="B76" s="15" t="s">
        <v>270</v>
      </c>
      <c r="C76" s="16">
        <v>0</v>
      </c>
      <c r="D76" s="16">
        <v>0</v>
      </c>
      <c r="E76" s="16">
        <v>0</v>
      </c>
      <c r="F76" s="16">
        <v>0</v>
      </c>
      <c r="G76" s="16">
        <v>10.185307410861611</v>
      </c>
      <c r="H76" s="16">
        <v>0</v>
      </c>
      <c r="I76" s="16">
        <v>0</v>
      </c>
      <c r="J76" s="16">
        <v>0.74840375923667413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4.7359925389195778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50.774517540713106</v>
      </c>
      <c r="AG76" s="16">
        <v>0.71332233302245496</v>
      </c>
      <c r="AH76" s="16">
        <v>13.880550972092689</v>
      </c>
      <c r="AI76" s="16">
        <v>4.186383528230146</v>
      </c>
      <c r="AJ76" s="16">
        <v>2.3387617476146066E-2</v>
      </c>
      <c r="AK76" s="16">
        <v>0.52622139321328654</v>
      </c>
      <c r="AL76" s="16">
        <v>1.064136595164646</v>
      </c>
      <c r="AM76" s="16">
        <v>7.5892818710093977</v>
      </c>
      <c r="AN76" s="16">
        <v>0.16371332233302247</v>
      </c>
      <c r="AO76" s="16">
        <v>5.8469043690365166E-2</v>
      </c>
      <c r="AP76" s="16">
        <v>11.588564459430376</v>
      </c>
      <c r="AQ76" s="16">
        <v>0</v>
      </c>
      <c r="AR76" s="16">
        <v>2.7363512447090894</v>
      </c>
      <c r="AS76" s="16">
        <v>0</v>
      </c>
      <c r="AT76" s="16">
        <v>0</v>
      </c>
      <c r="AU76" s="16">
        <v>0</v>
      </c>
      <c r="AV76" s="16">
        <v>0.74840375923667413</v>
      </c>
      <c r="AW76" s="16">
        <v>0</v>
      </c>
      <c r="AX76" s="16">
        <v>0</v>
      </c>
      <c r="AY76" s="16">
        <v>0</v>
      </c>
      <c r="AZ76" s="16">
        <v>0.78348518545089318</v>
      </c>
      <c r="BA76" s="16">
        <v>0</v>
      </c>
      <c r="BB76" s="16">
        <v>1.0992180213788649</v>
      </c>
      <c r="BC76" s="16">
        <v>0</v>
      </c>
      <c r="BD76" s="16">
        <v>0</v>
      </c>
      <c r="BE76" s="16">
        <v>0</v>
      </c>
      <c r="BF76" s="16">
        <v>25.270320682975822</v>
      </c>
      <c r="BG76" s="16">
        <v>0.17540713107109548</v>
      </c>
      <c r="BH76" s="16">
        <v>0</v>
      </c>
      <c r="BI76" s="16">
        <v>0</v>
      </c>
      <c r="BJ76" s="16">
        <v>0</v>
      </c>
      <c r="BK76" s="16">
        <v>2.4323122175191907</v>
      </c>
      <c r="BL76" s="16">
        <v>2.4673936437334096</v>
      </c>
      <c r="BM76" s="16">
        <v>0</v>
      </c>
      <c r="BN76" s="16">
        <v>8.7703565535547749</v>
      </c>
      <c r="BO76" s="16">
        <v>5.0634191835856228</v>
      </c>
      <c r="BP76" s="16">
        <v>0</v>
      </c>
      <c r="BQ76" s="16">
        <v>0.77179137671282017</v>
      </c>
      <c r="BR76" s="16">
        <v>0</v>
      </c>
      <c r="BS76" s="16">
        <f t="shared" si="4"/>
        <v>156.55671138532176</v>
      </c>
      <c r="BT76" s="16">
        <v>31.117225052012337</v>
      </c>
      <c r="BU76" s="16">
        <v>0</v>
      </c>
      <c r="BV76" s="16">
        <v>0</v>
      </c>
      <c r="BW76" s="16">
        <v>68.397087308989171</v>
      </c>
      <c r="BX76" s="16">
        <v>226.82480809240261</v>
      </c>
      <c r="BY76" s="16">
        <v>6.1041681612741225</v>
      </c>
      <c r="BZ76" s="16">
        <f t="shared" si="5"/>
        <v>332.44328861467824</v>
      </c>
      <c r="CA76" s="16">
        <f t="shared" si="6"/>
        <v>489</v>
      </c>
    </row>
    <row r="77" spans="1:79" x14ac:dyDescent="0.2">
      <c r="A77" s="18" t="s">
        <v>198</v>
      </c>
      <c r="B77" s="15" t="s">
        <v>197</v>
      </c>
      <c r="C77" s="16">
        <v>0.92921097714710543</v>
      </c>
      <c r="D77" s="16">
        <v>2.0463522642790188</v>
      </c>
      <c r="E77" s="16">
        <v>0.14616801887707276</v>
      </c>
      <c r="F77" s="16">
        <v>0.52202863884668838</v>
      </c>
      <c r="G77" s="16">
        <v>5.2202863884668842</v>
      </c>
      <c r="H77" s="16">
        <v>0.76216181271616512</v>
      </c>
      <c r="I77" s="16">
        <v>0.28189546497721174</v>
      </c>
      <c r="J77" s="16">
        <v>1.1902252965704496</v>
      </c>
      <c r="K77" s="16">
        <v>0.39674176552348323</v>
      </c>
      <c r="L77" s="16">
        <v>1.6182887804247341</v>
      </c>
      <c r="M77" s="16">
        <v>0.40718233830041695</v>
      </c>
      <c r="N77" s="16">
        <v>3.1321718330801308E-2</v>
      </c>
      <c r="O77" s="16">
        <v>0.76216181271616512</v>
      </c>
      <c r="P77" s="16">
        <v>7.3084009438536379E-2</v>
      </c>
      <c r="Q77" s="16">
        <v>0.14616801887707276</v>
      </c>
      <c r="R77" s="16">
        <v>0.56379092995442348</v>
      </c>
      <c r="S77" s="16">
        <v>1.2737498787859198</v>
      </c>
      <c r="T77" s="16">
        <v>6.2643436661602617E-2</v>
      </c>
      <c r="U77" s="16">
        <v>0.10440572776933768</v>
      </c>
      <c r="V77" s="16">
        <v>0.14616801887707276</v>
      </c>
      <c r="W77" s="16">
        <v>2.4013317386947666</v>
      </c>
      <c r="X77" s="16">
        <v>0.33409832886188057</v>
      </c>
      <c r="Y77" s="16">
        <v>0.14616801887707276</v>
      </c>
      <c r="Z77" s="16">
        <v>0.18793030998480784</v>
      </c>
      <c r="AA77" s="16">
        <v>1.5556453437631315</v>
      </c>
      <c r="AB77" s="16">
        <v>2.6414649125642433</v>
      </c>
      <c r="AC77" s="16">
        <v>0.67863723050069491</v>
      </c>
      <c r="AD77" s="16">
        <v>1.9732682548404823</v>
      </c>
      <c r="AE77" s="16">
        <v>0.70995894883149624</v>
      </c>
      <c r="AF77" s="16">
        <v>42.023305427158419</v>
      </c>
      <c r="AG77" s="16">
        <v>166.49581407376283</v>
      </c>
      <c r="AH77" s="16">
        <v>51.858324983030023</v>
      </c>
      <c r="AI77" s="16">
        <v>21.966965122668647</v>
      </c>
      <c r="AJ77" s="16">
        <v>20.933348417752203</v>
      </c>
      <c r="AK77" s="16">
        <v>4.0091799463425675</v>
      </c>
      <c r="AL77" s="16">
        <v>5.5335035717748973</v>
      </c>
      <c r="AM77" s="16">
        <v>50.82470827811359</v>
      </c>
      <c r="AN77" s="16">
        <v>136.05110385622393</v>
      </c>
      <c r="AO77" s="16">
        <v>4.3954811390891173</v>
      </c>
      <c r="AP77" s="16">
        <v>170.76600833952872</v>
      </c>
      <c r="AQ77" s="16">
        <v>8.9997737337169088</v>
      </c>
      <c r="AR77" s="16">
        <v>19.617836247858552</v>
      </c>
      <c r="AS77" s="16">
        <v>26.894915473381388</v>
      </c>
      <c r="AT77" s="16">
        <v>0.34453890163881434</v>
      </c>
      <c r="AU77" s="16">
        <v>1.0440572776933768E-2</v>
      </c>
      <c r="AV77" s="16">
        <v>1.6809322170863368</v>
      </c>
      <c r="AW77" s="16">
        <v>0.65775608494682736</v>
      </c>
      <c r="AX77" s="16">
        <v>0.45938520218508583</v>
      </c>
      <c r="AY77" s="16">
        <v>7.3084009438536379E-2</v>
      </c>
      <c r="AZ77" s="16">
        <v>1.0127355593625755</v>
      </c>
      <c r="BA77" s="16">
        <v>13.322170863367488</v>
      </c>
      <c r="BB77" s="16">
        <v>0.38630119274654945</v>
      </c>
      <c r="BC77" s="16">
        <v>1.1067007143549796</v>
      </c>
      <c r="BD77" s="16">
        <v>9.8767818469793465</v>
      </c>
      <c r="BE77" s="16">
        <v>13.478779455021495</v>
      </c>
      <c r="BF77" s="16">
        <v>0.87700811326243655</v>
      </c>
      <c r="BG77" s="16">
        <v>0.90832983159323788</v>
      </c>
      <c r="BH77" s="16">
        <v>0.68907780327762869</v>
      </c>
      <c r="BI77" s="16">
        <v>12.956750816174807</v>
      </c>
      <c r="BJ77" s="16">
        <v>2.0881145553867535E-2</v>
      </c>
      <c r="BK77" s="16">
        <v>1.9210653909558133</v>
      </c>
      <c r="BL77" s="16">
        <v>1.1484630054627145</v>
      </c>
      <c r="BM77" s="16">
        <v>0</v>
      </c>
      <c r="BN77" s="16">
        <v>0.21925202831560914</v>
      </c>
      <c r="BO77" s="16">
        <v>5.220286388466884E-2</v>
      </c>
      <c r="BP77" s="16">
        <v>1.3259527426705886</v>
      </c>
      <c r="BQ77" s="16">
        <v>9.2503474803633186</v>
      </c>
      <c r="BR77" s="16">
        <v>0</v>
      </c>
      <c r="BS77" s="16">
        <f t="shared" si="4"/>
        <v>829.46174483628022</v>
      </c>
      <c r="BT77" s="16">
        <v>102.90228528945921</v>
      </c>
      <c r="BU77" s="16">
        <v>0</v>
      </c>
      <c r="BV77" s="16">
        <v>0</v>
      </c>
      <c r="BW77" s="16">
        <v>44.017454827552768</v>
      </c>
      <c r="BX77" s="16">
        <v>304.09212270097294</v>
      </c>
      <c r="BY77" s="16">
        <v>11.526392345734882</v>
      </c>
      <c r="BZ77" s="16">
        <f t="shared" si="5"/>
        <v>462.53825516371984</v>
      </c>
      <c r="CA77" s="16">
        <f t="shared" si="6"/>
        <v>1292</v>
      </c>
    </row>
    <row r="78" spans="1:79" x14ac:dyDescent="0.2">
      <c r="A78" s="18" t="s">
        <v>271</v>
      </c>
      <c r="B78" s="15" t="s">
        <v>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0.16409085276258256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1.2622373289429426E-2</v>
      </c>
      <c r="AF78" s="16">
        <v>0</v>
      </c>
      <c r="AG78" s="16">
        <v>24.298068582151647</v>
      </c>
      <c r="AH78" s="16">
        <v>0.25244746578858851</v>
      </c>
      <c r="AI78" s="16">
        <v>0.37867119868288279</v>
      </c>
      <c r="AJ78" s="16">
        <v>0</v>
      </c>
      <c r="AK78" s="16">
        <v>1.2622373289429426E-2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3.7867119868288279E-2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2.5244746578858852E-2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14.907022854816152</v>
      </c>
      <c r="BR78" s="16">
        <v>0</v>
      </c>
      <c r="BS78" s="16">
        <f t="shared" si="4"/>
        <v>40.088657567227855</v>
      </c>
      <c r="BT78" s="16">
        <v>10.489192203515854</v>
      </c>
      <c r="BU78" s="16">
        <v>0</v>
      </c>
      <c r="BV78" s="16">
        <v>0</v>
      </c>
      <c r="BW78" s="16">
        <v>611.45300688654027</v>
      </c>
      <c r="BX78" s="16">
        <v>31.909359675677589</v>
      </c>
      <c r="BY78" s="16">
        <v>19.059783667038431</v>
      </c>
      <c r="BZ78" s="16">
        <f t="shared" si="5"/>
        <v>672.91134243277213</v>
      </c>
      <c r="CA78" s="16">
        <f t="shared" si="6"/>
        <v>713</v>
      </c>
    </row>
    <row r="79" spans="1:79" x14ac:dyDescent="0.2">
      <c r="A79" s="18" t="s">
        <v>200</v>
      </c>
      <c r="B79" s="15" t="s">
        <v>199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50.140875423693352</v>
      </c>
      <c r="AI79" s="16">
        <v>0</v>
      </c>
      <c r="AJ79" s="16">
        <v>0</v>
      </c>
      <c r="AK79" s="16">
        <v>0</v>
      </c>
      <c r="AL79" s="16">
        <v>0</v>
      </c>
      <c r="AM79" s="16">
        <v>20.854019332970669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f t="shared" si="4"/>
        <v>70.994894756664024</v>
      </c>
      <c r="BT79" s="16">
        <v>34.596853161484709</v>
      </c>
      <c r="BU79" s="16">
        <v>0</v>
      </c>
      <c r="BV79" s="16">
        <v>0</v>
      </c>
      <c r="BW79" s="16">
        <v>4.2690505084320209</v>
      </c>
      <c r="BX79" s="16">
        <v>444.50757417249025</v>
      </c>
      <c r="BY79" s="16">
        <v>4.6316274009289877</v>
      </c>
      <c r="BZ79" s="16">
        <f t="shared" si="5"/>
        <v>488.005105243336</v>
      </c>
      <c r="CA79" s="16">
        <f t="shared" si="6"/>
        <v>559</v>
      </c>
    </row>
    <row r="80" spans="1:79" x14ac:dyDescent="0.2">
      <c r="A80" s="18" t="s">
        <v>201</v>
      </c>
      <c r="B80" s="15" t="s">
        <v>62</v>
      </c>
      <c r="C80" s="16">
        <v>0</v>
      </c>
      <c r="D80" s="16">
        <v>0</v>
      </c>
      <c r="E80" s="16">
        <v>0</v>
      </c>
      <c r="F80" s="16">
        <v>1.3562113932738502</v>
      </c>
      <c r="G80" s="16">
        <v>14.525737817433082</v>
      </c>
      <c r="H80" s="16">
        <v>20.76252573781743</v>
      </c>
      <c r="I80" s="16">
        <v>4.5504461221688404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9.8146877144818123E-2</v>
      </c>
      <c r="AE80" s="16">
        <v>0</v>
      </c>
      <c r="AF80" s="16">
        <v>0</v>
      </c>
      <c r="AG80" s="16">
        <v>0</v>
      </c>
      <c r="AH80" s="16">
        <v>24.518874399450926</v>
      </c>
      <c r="AI80" s="16">
        <v>0</v>
      </c>
      <c r="AJ80" s="16">
        <v>0</v>
      </c>
      <c r="AK80" s="16">
        <v>0</v>
      </c>
      <c r="AL80" s="16">
        <v>0</v>
      </c>
      <c r="AM80" s="16">
        <v>13.303363074811255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5.3534660260809878E-2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f t="shared" si="4"/>
        <v>79.168840082361015</v>
      </c>
      <c r="BT80" s="16">
        <v>105.66849691146192</v>
      </c>
      <c r="BU80" s="16">
        <v>0</v>
      </c>
      <c r="BV80" s="16">
        <v>0</v>
      </c>
      <c r="BW80" s="16">
        <v>0</v>
      </c>
      <c r="BX80" s="16">
        <v>126.62731640356898</v>
      </c>
      <c r="BY80" s="16">
        <v>13.535346602608099</v>
      </c>
      <c r="BZ80" s="16">
        <f t="shared" si="5"/>
        <v>245.83115991763898</v>
      </c>
      <c r="CA80" s="16">
        <f t="shared" si="6"/>
        <v>325</v>
      </c>
    </row>
    <row r="81" spans="1:80" x14ac:dyDescent="0.2">
      <c r="A81" s="18" t="s">
        <v>272</v>
      </c>
      <c r="B81" s="15" t="s">
        <v>273</v>
      </c>
      <c r="C81" s="16">
        <v>0.29107267698106326</v>
      </c>
      <c r="D81" s="16">
        <v>0.72768169245265812</v>
      </c>
      <c r="E81" s="16">
        <v>0.14553633849053163</v>
      </c>
      <c r="F81" s="16">
        <v>0.95811422839599991</v>
      </c>
      <c r="G81" s="16">
        <v>102.66375877686252</v>
      </c>
      <c r="H81" s="16">
        <v>90.329554089789966</v>
      </c>
      <c r="I81" s="16">
        <v>12.698045533298885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2.2436852183956959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1.9041004285844554</v>
      </c>
      <c r="AB81" s="16">
        <v>2.4256056415088604E-2</v>
      </c>
      <c r="AC81" s="16">
        <v>0</v>
      </c>
      <c r="AD81" s="16">
        <v>0.44873704367913914</v>
      </c>
      <c r="AE81" s="16">
        <v>1.0551384540563542</v>
      </c>
      <c r="AF81" s="16">
        <v>1.4189793002826832</v>
      </c>
      <c r="AG81" s="16">
        <v>11.715675248487797</v>
      </c>
      <c r="AH81" s="16">
        <v>334.84273078209065</v>
      </c>
      <c r="AI81" s="16">
        <v>30.720295449709717</v>
      </c>
      <c r="AJ81" s="16">
        <v>0.42448098726405054</v>
      </c>
      <c r="AK81" s="16">
        <v>7.8832183349037956</v>
      </c>
      <c r="AL81" s="16">
        <v>0</v>
      </c>
      <c r="AM81" s="16">
        <v>207.94717164655458</v>
      </c>
      <c r="AN81" s="16">
        <v>0.53363324113194932</v>
      </c>
      <c r="AO81" s="16">
        <v>1.9768685978297211</v>
      </c>
      <c r="AP81" s="16">
        <v>83.901699139791475</v>
      </c>
      <c r="AQ81" s="16">
        <v>7.2889449527341252</v>
      </c>
      <c r="AR81" s="16">
        <v>11.594394966412352</v>
      </c>
      <c r="AS81" s="16">
        <v>0.67916957962248092</v>
      </c>
      <c r="AT81" s="16">
        <v>3.4928721237727589</v>
      </c>
      <c r="AU81" s="16">
        <v>0</v>
      </c>
      <c r="AV81" s="16">
        <v>5.0573877625459742</v>
      </c>
      <c r="AW81" s="16">
        <v>0.14553633849053163</v>
      </c>
      <c r="AX81" s="16">
        <v>0</v>
      </c>
      <c r="AY81" s="16">
        <v>0</v>
      </c>
      <c r="AZ81" s="16">
        <v>0</v>
      </c>
      <c r="BA81" s="16">
        <v>0.98237028481108857</v>
      </c>
      <c r="BB81" s="16">
        <v>0</v>
      </c>
      <c r="BC81" s="16">
        <v>6.0640141037721515E-2</v>
      </c>
      <c r="BD81" s="16">
        <v>0</v>
      </c>
      <c r="BE81" s="16">
        <v>0</v>
      </c>
      <c r="BF81" s="16">
        <v>6.0640141037721515E-2</v>
      </c>
      <c r="BG81" s="16">
        <v>4.8512112830177208E-2</v>
      </c>
      <c r="BH81" s="16">
        <v>0</v>
      </c>
      <c r="BI81" s="16">
        <v>40.119517310556553</v>
      </c>
      <c r="BJ81" s="16">
        <v>0</v>
      </c>
      <c r="BK81" s="16">
        <v>1.7343080336788352</v>
      </c>
      <c r="BL81" s="16">
        <v>0.23043253594334176</v>
      </c>
      <c r="BM81" s="16">
        <v>0</v>
      </c>
      <c r="BN81" s="16">
        <v>3.723304659716101</v>
      </c>
      <c r="BO81" s="16">
        <v>0</v>
      </c>
      <c r="BP81" s="16">
        <v>4.8512112830177208E-2</v>
      </c>
      <c r="BQ81" s="16">
        <v>0</v>
      </c>
      <c r="BR81" s="16">
        <v>0</v>
      </c>
      <c r="BS81" s="16">
        <f t="shared" si="4"/>
        <v>970.12097632146867</v>
      </c>
      <c r="BT81" s="16">
        <v>221.48205112617404</v>
      </c>
      <c r="BU81" s="16">
        <v>0</v>
      </c>
      <c r="BV81" s="16">
        <v>0</v>
      </c>
      <c r="BW81" s="16">
        <v>105.30766892610718</v>
      </c>
      <c r="BX81" s="16">
        <v>1057.7944922338065</v>
      </c>
      <c r="BY81" s="16">
        <v>39.294811392443542</v>
      </c>
      <c r="BZ81" s="16">
        <f t="shared" si="5"/>
        <v>1423.8790236785312</v>
      </c>
      <c r="CA81" s="16">
        <f t="shared" si="6"/>
        <v>2394</v>
      </c>
    </row>
    <row r="82" spans="1:80" x14ac:dyDescent="0.2">
      <c r="A82" s="18" t="s">
        <v>202</v>
      </c>
      <c r="B82" s="15" t="s">
        <v>14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37.393530873860783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2.9885380973991102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0.38276842626786628</v>
      </c>
      <c r="BG82" s="16">
        <v>0</v>
      </c>
      <c r="BH82" s="16">
        <v>0</v>
      </c>
      <c r="BI82" s="16">
        <v>0</v>
      </c>
      <c r="BJ82" s="16">
        <v>0</v>
      </c>
      <c r="BK82" s="16">
        <v>0.47109960156045078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f t="shared" si="4"/>
        <v>41.23593699908821</v>
      </c>
      <c r="BT82" s="16">
        <v>261.10695416487988</v>
      </c>
      <c r="BU82" s="16">
        <v>0</v>
      </c>
      <c r="BV82" s="16">
        <v>0</v>
      </c>
      <c r="BW82" s="16">
        <v>2108.1707169830174</v>
      </c>
      <c r="BX82" s="16">
        <v>1136.5277887645875</v>
      </c>
      <c r="BY82" s="16">
        <v>-11.041396911573067</v>
      </c>
      <c r="BZ82" s="16">
        <f t="shared" si="5"/>
        <v>3494.7640630009118</v>
      </c>
      <c r="CA82" s="16">
        <f t="shared" si="6"/>
        <v>3536</v>
      </c>
    </row>
    <row r="83" spans="1:80" x14ac:dyDescent="0.2">
      <c r="A83" s="18" t="s">
        <v>274</v>
      </c>
      <c r="B83" s="15" t="s">
        <v>203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0.13235699517574087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6.5219388927176658E-2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15.696772340914311</v>
      </c>
      <c r="AJ83" s="16">
        <v>0.10742016999770274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0.58889271766597751</v>
      </c>
      <c r="AR83" s="16">
        <v>0</v>
      </c>
      <c r="AS83" s="16">
        <v>1.7359866758557319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f t="shared" si="4"/>
        <v>18.326648288536642</v>
      </c>
      <c r="BT83" s="16">
        <v>23.609418791637953</v>
      </c>
      <c r="BU83" s="16">
        <v>0</v>
      </c>
      <c r="BV83" s="16">
        <v>0</v>
      </c>
      <c r="BW83" s="16">
        <v>6.8096714909257976</v>
      </c>
      <c r="BX83" s="16">
        <v>117.81690787962326</v>
      </c>
      <c r="BY83" s="16">
        <v>0.43735354927636111</v>
      </c>
      <c r="BZ83" s="16">
        <f t="shared" si="5"/>
        <v>148.67335171146337</v>
      </c>
      <c r="CA83" s="16">
        <f t="shared" si="6"/>
        <v>167</v>
      </c>
    </row>
    <row r="84" spans="1:80" x14ac:dyDescent="0.2">
      <c r="A84" s="18" t="s">
        <v>275</v>
      </c>
      <c r="B84" s="15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593.44748072007633</v>
      </c>
      <c r="AJ84" s="16">
        <v>155.87929615937338</v>
      </c>
      <c r="AK84" s="16">
        <v>0.24919644130456248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235.70522285726824</v>
      </c>
      <c r="AR84" s="16">
        <v>0</v>
      </c>
      <c r="AS84" s="16">
        <v>159.36804633763725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0.3945610320655572</v>
      </c>
      <c r="BG84" s="16">
        <v>0</v>
      </c>
      <c r="BH84" s="16">
        <v>2.4919644130456242</v>
      </c>
      <c r="BI84" s="16">
        <v>0</v>
      </c>
      <c r="BJ84" s="16">
        <v>0</v>
      </c>
      <c r="BK84" s="16">
        <v>11.705310617944866</v>
      </c>
      <c r="BL84" s="16">
        <v>3.4887501782638743</v>
      </c>
      <c r="BM84" s="16">
        <v>0</v>
      </c>
      <c r="BN84" s="16">
        <v>2.478120166306482</v>
      </c>
      <c r="BO84" s="16">
        <v>0</v>
      </c>
      <c r="BP84" s="16">
        <v>0</v>
      </c>
      <c r="BQ84" s="16">
        <v>0</v>
      </c>
      <c r="BR84" s="16">
        <v>0</v>
      </c>
      <c r="BS84" s="16">
        <f t="shared" si="4"/>
        <v>1165.2079489232865</v>
      </c>
      <c r="BT84" s="16">
        <v>114.19426922781574</v>
      </c>
      <c r="BU84" s="16">
        <v>0</v>
      </c>
      <c r="BV84" s="16">
        <v>0</v>
      </c>
      <c r="BW84" s="16">
        <v>0</v>
      </c>
      <c r="BX84" s="16">
        <v>0</v>
      </c>
      <c r="BY84" s="16">
        <v>-17.402218151101945</v>
      </c>
      <c r="BZ84" s="16">
        <f t="shared" si="5"/>
        <v>96.79205107671379</v>
      </c>
      <c r="CA84" s="16">
        <f t="shared" si="6"/>
        <v>1262.0000000000002</v>
      </c>
    </row>
    <row r="85" spans="1:80" x14ac:dyDescent="0.2">
      <c r="A85" s="18" t="s">
        <v>276</v>
      </c>
      <c r="B85" s="15" t="s">
        <v>277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77.721766931746899</v>
      </c>
      <c r="AL85" s="16">
        <v>0</v>
      </c>
      <c r="AM85" s="16">
        <v>21.102693296100689</v>
      </c>
      <c r="AN85" s="16">
        <v>0</v>
      </c>
      <c r="AO85" s="16">
        <v>0</v>
      </c>
      <c r="AP85" s="16">
        <v>0</v>
      </c>
      <c r="AQ85" s="16">
        <v>1.5040369088811996</v>
      </c>
      <c r="AR85" s="16">
        <v>0</v>
      </c>
      <c r="AS85" s="16">
        <v>10.435905218640602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1.9855925858475485</v>
      </c>
      <c r="BL85" s="16">
        <v>1.3193306218256137E-2</v>
      </c>
      <c r="BM85" s="16">
        <v>0</v>
      </c>
      <c r="BN85" s="16">
        <v>6.5966531091280686E-3</v>
      </c>
      <c r="BO85" s="16">
        <v>0</v>
      </c>
      <c r="BP85" s="16">
        <v>0</v>
      </c>
      <c r="BQ85" s="16">
        <v>1.0422711912422349</v>
      </c>
      <c r="BR85" s="16">
        <v>0</v>
      </c>
      <c r="BS85" s="16">
        <f t="shared" si="4"/>
        <v>113.81205609178656</v>
      </c>
      <c r="BT85" s="16">
        <v>231.52273417106781</v>
      </c>
      <c r="BU85" s="16">
        <v>0</v>
      </c>
      <c r="BV85" s="16">
        <v>0</v>
      </c>
      <c r="BW85" s="16">
        <v>132.64550071834719</v>
      </c>
      <c r="BX85" s="16">
        <v>208.41465832979219</v>
      </c>
      <c r="BY85" s="16">
        <v>-34.394949310993752</v>
      </c>
      <c r="BZ85" s="16">
        <f t="shared" si="5"/>
        <v>538.18794390821336</v>
      </c>
      <c r="CA85" s="16">
        <f t="shared" si="6"/>
        <v>651.99999999999989</v>
      </c>
    </row>
    <row r="86" spans="1:80" x14ac:dyDescent="0.2">
      <c r="A86" s="18" t="s">
        <v>204</v>
      </c>
      <c r="B86" s="15" t="s">
        <v>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8.4371347560711651</v>
      </c>
      <c r="AK86" s="16">
        <v>5.1134150036794945E-2</v>
      </c>
      <c r="AL86" s="16">
        <v>35.221202545344354</v>
      </c>
      <c r="AM86" s="16">
        <v>0</v>
      </c>
      <c r="AN86" s="16">
        <v>0</v>
      </c>
      <c r="AO86" s="16">
        <v>0</v>
      </c>
      <c r="AP86" s="16">
        <v>1.0226830007358989E-2</v>
      </c>
      <c r="AQ86" s="16">
        <v>0.16362928011774383</v>
      </c>
      <c r="AR86" s="16">
        <v>1.7487879312583872</v>
      </c>
      <c r="AS86" s="16">
        <v>0</v>
      </c>
      <c r="AT86" s="16">
        <v>0</v>
      </c>
      <c r="AU86" s="16">
        <v>0</v>
      </c>
      <c r="AV86" s="16">
        <v>0.66474395047833423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1.9635513614129259</v>
      </c>
      <c r="BL86" s="16">
        <v>1.4522098610449763</v>
      </c>
      <c r="BM86" s="16">
        <v>0</v>
      </c>
      <c r="BN86" s="16">
        <v>1.1147244708021298</v>
      </c>
      <c r="BO86" s="16">
        <v>0.4806610103458725</v>
      </c>
      <c r="BP86" s="16">
        <v>0.12272196008830787</v>
      </c>
      <c r="BQ86" s="16">
        <v>0</v>
      </c>
      <c r="BR86" s="16">
        <v>0</v>
      </c>
      <c r="BS86" s="16">
        <f t="shared" si="4"/>
        <v>51.430728107008349</v>
      </c>
      <c r="BT86" s="16">
        <v>28.20559716029609</v>
      </c>
      <c r="BU86" s="16">
        <v>0</v>
      </c>
      <c r="BV86" s="16">
        <v>0</v>
      </c>
      <c r="BW86" s="16">
        <v>725.70608415220113</v>
      </c>
      <c r="BX86" s="16">
        <v>156.27618934245271</v>
      </c>
      <c r="BY86" s="16">
        <v>-16.618598761958356</v>
      </c>
      <c r="BZ86" s="16">
        <f t="shared" si="5"/>
        <v>893.56927189299154</v>
      </c>
      <c r="CA86" s="16">
        <f t="shared" si="6"/>
        <v>944.99999999999989</v>
      </c>
    </row>
    <row r="87" spans="1:80" x14ac:dyDescent="0.2">
      <c r="A87" s="18" t="s">
        <v>278</v>
      </c>
      <c r="B87" s="15" t="s">
        <v>52</v>
      </c>
      <c r="C87" s="16">
        <v>9.3803640935135268E-2</v>
      </c>
      <c r="D87" s="16">
        <v>2.814109228054058E-2</v>
      </c>
      <c r="E87" s="16">
        <v>0.22512873824432464</v>
      </c>
      <c r="F87" s="16">
        <v>0</v>
      </c>
      <c r="G87" s="16">
        <v>0.98493822981892032</v>
      </c>
      <c r="H87" s="16">
        <v>0.84423276841621742</v>
      </c>
      <c r="I87" s="16">
        <v>7.5042912748108204E-2</v>
      </c>
      <c r="J87" s="16">
        <v>0.20636801005729757</v>
      </c>
      <c r="K87" s="16">
        <v>9.3803640935135268E-2</v>
      </c>
      <c r="L87" s="16">
        <v>0.35645383555351401</v>
      </c>
      <c r="M87" s="16">
        <v>0.12194473321567585</v>
      </c>
      <c r="N87" s="16">
        <v>0</v>
      </c>
      <c r="O87" s="16">
        <v>0.15008582549621641</v>
      </c>
      <c r="P87" s="16">
        <v>28.234895921475715</v>
      </c>
      <c r="Q87" s="16">
        <v>4.5119551289800066</v>
      </c>
      <c r="R87" s="16">
        <v>0.15008582549621641</v>
      </c>
      <c r="S87" s="16">
        <v>1.8760728187027051E-2</v>
      </c>
      <c r="T87" s="16">
        <v>0</v>
      </c>
      <c r="U87" s="16">
        <v>7.5042912748108204E-2</v>
      </c>
      <c r="V87" s="16">
        <v>1.8760728187027051E-2</v>
      </c>
      <c r="W87" s="16">
        <v>2.0636801005729759</v>
      </c>
      <c r="X87" s="16">
        <v>1.088122234847569</v>
      </c>
      <c r="Y87" s="16">
        <v>0</v>
      </c>
      <c r="Z87" s="16">
        <v>1.1725455116891907</v>
      </c>
      <c r="AA87" s="16">
        <v>1.8760728187027051E-2</v>
      </c>
      <c r="AB87" s="16">
        <v>2.2231462901627057</v>
      </c>
      <c r="AC87" s="16">
        <v>0.12194473321567585</v>
      </c>
      <c r="AD87" s="16">
        <v>9.3803640935135255E-3</v>
      </c>
      <c r="AE87" s="16">
        <v>3.7521456374054102E-2</v>
      </c>
      <c r="AF87" s="16">
        <v>0.53468075333027099</v>
      </c>
      <c r="AG87" s="16">
        <v>2.814109228054058E-2</v>
      </c>
      <c r="AH87" s="16">
        <v>8.4517080482556874</v>
      </c>
      <c r="AI87" s="16">
        <v>6.125377753064333</v>
      </c>
      <c r="AJ87" s="16">
        <v>0.50653966104973047</v>
      </c>
      <c r="AK87" s="16">
        <v>8.4423276841621736E-2</v>
      </c>
      <c r="AL87" s="16">
        <v>18.601261997437323</v>
      </c>
      <c r="AM87" s="16">
        <v>2.1668641056016247</v>
      </c>
      <c r="AN87" s="16">
        <v>1.2944902449048667</v>
      </c>
      <c r="AO87" s="16">
        <v>0.74104876338756853</v>
      </c>
      <c r="AP87" s="16">
        <v>11.913062398762179</v>
      </c>
      <c r="AQ87" s="16">
        <v>0.37521456374054107</v>
      </c>
      <c r="AR87" s="16">
        <v>6.8101443318908199</v>
      </c>
      <c r="AS87" s="16">
        <v>2.1012015569470299</v>
      </c>
      <c r="AT87" s="16">
        <v>1.8666924546091919</v>
      </c>
      <c r="AU87" s="16">
        <v>1.8760728187027051E-2</v>
      </c>
      <c r="AV87" s="16">
        <v>2.8422503203345983</v>
      </c>
      <c r="AW87" s="16">
        <v>0.10318400502864879</v>
      </c>
      <c r="AX87" s="16">
        <v>0.13132509730918937</v>
      </c>
      <c r="AY87" s="16">
        <v>1.8760728187027051E-2</v>
      </c>
      <c r="AZ87" s="16">
        <v>0.87237386069675804</v>
      </c>
      <c r="BA87" s="16">
        <v>2.814109228054058E-2</v>
      </c>
      <c r="BB87" s="16">
        <v>1.8104102700481106</v>
      </c>
      <c r="BC87" s="16">
        <v>3.7802867296859515</v>
      </c>
      <c r="BD87" s="16">
        <v>3.1518023354205451</v>
      </c>
      <c r="BE87" s="16">
        <v>5.3280468051156831</v>
      </c>
      <c r="BF87" s="16">
        <v>6.6881995986751441</v>
      </c>
      <c r="BG87" s="16">
        <v>6.7351014191427128</v>
      </c>
      <c r="BH87" s="16">
        <v>11.125111814907042</v>
      </c>
      <c r="BI87" s="16">
        <v>4.1836423857070324</v>
      </c>
      <c r="BJ87" s="16">
        <v>0.35645383555351401</v>
      </c>
      <c r="BK87" s="16">
        <v>16.46253898411624</v>
      </c>
      <c r="BL87" s="16">
        <v>17.747648864927591</v>
      </c>
      <c r="BM87" s="16">
        <v>0.59096293789135224</v>
      </c>
      <c r="BN87" s="16">
        <v>58.805502502236301</v>
      </c>
      <c r="BO87" s="16">
        <v>275.98907235935496</v>
      </c>
      <c r="BP87" s="16">
        <v>3.2925077968232479</v>
      </c>
      <c r="BQ87" s="16">
        <v>2.0449193723859489</v>
      </c>
      <c r="BR87" s="16">
        <v>0</v>
      </c>
      <c r="BS87" s="16">
        <f t="shared" si="4"/>
        <v>526.63240093803631</v>
      </c>
      <c r="BT87" s="16">
        <v>32.484200855837344</v>
      </c>
      <c r="BU87" s="16">
        <v>0</v>
      </c>
      <c r="BV87" s="16">
        <v>0</v>
      </c>
      <c r="BW87" s="16">
        <v>516.60479172207044</v>
      </c>
      <c r="BX87" s="16">
        <v>95.895462127988779</v>
      </c>
      <c r="BY87" s="16">
        <v>-7.6168556439329835</v>
      </c>
      <c r="BZ87" s="16">
        <f t="shared" si="5"/>
        <v>637.36759906196357</v>
      </c>
      <c r="CA87" s="16">
        <f t="shared" si="6"/>
        <v>1164</v>
      </c>
    </row>
    <row r="88" spans="1:80" x14ac:dyDescent="0.2">
      <c r="A88" s="18" t="s">
        <v>279</v>
      </c>
      <c r="B88" s="15" t="s">
        <v>280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f t="shared" si="4"/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f t="shared" si="5"/>
        <v>0</v>
      </c>
      <c r="CA88" s="16">
        <f t="shared" si="6"/>
        <v>0</v>
      </c>
    </row>
    <row r="89" spans="1:80" x14ac:dyDescent="0.2">
      <c r="A89" s="18" t="s">
        <v>281</v>
      </c>
      <c r="B89" s="15" t="s">
        <v>205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f t="shared" si="4"/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f t="shared" si="5"/>
        <v>0</v>
      </c>
      <c r="CA89" s="16">
        <f t="shared" si="6"/>
        <v>0</v>
      </c>
    </row>
    <row r="90" spans="1:80" x14ac:dyDescent="0.2">
      <c r="A90" s="18" t="s">
        <v>282</v>
      </c>
      <c r="B90" s="15" t="s">
        <v>283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f t="shared" si="4"/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f t="shared" si="5"/>
        <v>0</v>
      </c>
      <c r="CA90" s="16">
        <f t="shared" si="6"/>
        <v>0</v>
      </c>
    </row>
    <row r="91" spans="1:80" x14ac:dyDescent="0.2">
      <c r="A91" s="18" t="s">
        <v>207</v>
      </c>
      <c r="B91" s="15" t="s">
        <v>206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f t="shared" si="4"/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f t="shared" si="5"/>
        <v>0</v>
      </c>
      <c r="CA91" s="16">
        <f t="shared" si="6"/>
        <v>0</v>
      </c>
    </row>
    <row r="92" spans="1:80" x14ac:dyDescent="0.2">
      <c r="A92" s="18" t="s">
        <v>208</v>
      </c>
      <c r="B92" s="15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f t="shared" si="4"/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f t="shared" si="5"/>
        <v>0</v>
      </c>
      <c r="CA92" s="16">
        <f t="shared" si="6"/>
        <v>0</v>
      </c>
    </row>
    <row r="93" spans="1:80" x14ac:dyDescent="0.2">
      <c r="A93" s="18" t="s">
        <v>284</v>
      </c>
      <c r="B93" s="15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f t="shared" si="4"/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f t="shared" si="5"/>
        <v>0</v>
      </c>
      <c r="CA93" s="16">
        <f t="shared" si="6"/>
        <v>0</v>
      </c>
    </row>
    <row r="94" spans="1:80" x14ac:dyDescent="0.2">
      <c r="A94" s="18" t="s">
        <v>285</v>
      </c>
      <c r="B94" s="15" t="s">
        <v>209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f t="shared" si="4"/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f t="shared" si="5"/>
        <v>0</v>
      </c>
      <c r="CA94" s="16">
        <f t="shared" si="6"/>
        <v>0</v>
      </c>
    </row>
    <row r="95" spans="1:80" x14ac:dyDescent="0.2">
      <c r="A95" s="18" t="s">
        <v>286</v>
      </c>
      <c r="B95" s="15" t="s">
        <v>287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f t="shared" si="4"/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f t="shared" si="5"/>
        <v>0</v>
      </c>
      <c r="CA95" s="16">
        <f t="shared" si="6"/>
        <v>0</v>
      </c>
    </row>
    <row r="96" spans="1:80" s="26" customFormat="1" x14ac:dyDescent="0.2">
      <c r="A96" s="23" t="s">
        <v>211</v>
      </c>
      <c r="B96" s="24" t="s">
        <v>210</v>
      </c>
      <c r="C96" s="16">
        <v>-1973.6436878226161</v>
      </c>
      <c r="D96" s="16">
        <v>-1419.372216660023</v>
      </c>
      <c r="E96" s="16">
        <v>-138.11944878232191</v>
      </c>
      <c r="F96" s="16">
        <v>-120.67034791611941</v>
      </c>
      <c r="G96" s="16">
        <v>-855.39599050385152</v>
      </c>
      <c r="H96" s="16">
        <v>-339.74148254262121</v>
      </c>
      <c r="I96" s="16">
        <v>-135.87661407023282</v>
      </c>
      <c r="J96" s="16">
        <v>-2744.6757364459604</v>
      </c>
      <c r="K96" s="16">
        <v>-1627.3747481550768</v>
      </c>
      <c r="L96" s="16">
        <v>-5604.8531050325264</v>
      </c>
      <c r="M96" s="16">
        <v>-794.24047571057633</v>
      </c>
      <c r="N96" s="16">
        <v>-143.71944962544913</v>
      </c>
      <c r="O96" s="16">
        <v>-429.6036368555263</v>
      </c>
      <c r="P96" s="16">
        <v>-413.94118206734896</v>
      </c>
      <c r="Q96" s="16">
        <v>-245.07109028742289</v>
      </c>
      <c r="R96" s="16">
        <v>-233.69243586157347</v>
      </c>
      <c r="S96" s="16">
        <v>-750.9416863823277</v>
      </c>
      <c r="T96" s="16">
        <v>-100.1043783817618</v>
      </c>
      <c r="U96" s="16">
        <v>-2259.3313212690282</v>
      </c>
      <c r="V96" s="16">
        <v>-1459.9364462014598</v>
      </c>
      <c r="W96" s="16">
        <v>-2090.0114063190481</v>
      </c>
      <c r="X96" s="16">
        <v>-632.53695630107131</v>
      </c>
      <c r="Y96" s="16">
        <v>-385.92532554347076</v>
      </c>
      <c r="Z96" s="16">
        <v>-237.02987045159691</v>
      </c>
      <c r="AA96" s="16">
        <v>-1021.5978353082281</v>
      </c>
      <c r="AB96" s="16">
        <v>-1106.7483150407118</v>
      </c>
      <c r="AC96" s="16">
        <v>-2312.6374541973555</v>
      </c>
      <c r="AD96" s="16">
        <v>-995.58570036682931</v>
      </c>
      <c r="AE96" s="16">
        <v>-883.03852197775643</v>
      </c>
      <c r="AF96" s="16">
        <v>-1024.6896378504584</v>
      </c>
      <c r="AG96" s="16">
        <v>-651.10876047609645</v>
      </c>
      <c r="AH96" s="16">
        <v>-948.51174364994006</v>
      </c>
      <c r="AI96" s="16">
        <v>-1310.2663804186061</v>
      </c>
      <c r="AJ96" s="16">
        <v>-787.28029251509099</v>
      </c>
      <c r="AK96" s="16">
        <v>-184.33640596152154</v>
      </c>
      <c r="AL96" s="16">
        <v>-497.85489534014073</v>
      </c>
      <c r="AM96" s="16">
        <v>-544.27796353127792</v>
      </c>
      <c r="AN96" s="16">
        <v>-605.14456278795603</v>
      </c>
      <c r="AO96" s="16">
        <v>-160.61208589773182</v>
      </c>
      <c r="AP96" s="16">
        <v>-3882.8190213559596</v>
      </c>
      <c r="AQ96" s="16">
        <v>-390.98129234406116</v>
      </c>
      <c r="AR96" s="16">
        <v>-1360.7450334590233</v>
      </c>
      <c r="AS96" s="16">
        <v>-1651.8307087967903</v>
      </c>
      <c r="AT96" s="16">
        <v>-45.809712628075189</v>
      </c>
      <c r="AU96" s="16">
        <v>-194.74276389653792</v>
      </c>
      <c r="AV96" s="16">
        <v>-77.260372276701901</v>
      </c>
      <c r="AW96" s="16">
        <v>-74.612651090132971</v>
      </c>
      <c r="AX96" s="16">
        <v>-1946.7932306282423</v>
      </c>
      <c r="AY96" s="16">
        <v>-47.161454004972207</v>
      </c>
      <c r="AZ96" s="16">
        <v>-31.187619451957133</v>
      </c>
      <c r="BA96" s="16">
        <v>-41.742049247784735</v>
      </c>
      <c r="BB96" s="16">
        <v>-132.02751589651075</v>
      </c>
      <c r="BC96" s="16">
        <v>-115.46557066447701</v>
      </c>
      <c r="BD96" s="16">
        <v>-208.44144935404663</v>
      </c>
      <c r="BE96" s="16">
        <v>-108.37308820328172</v>
      </c>
      <c r="BF96" s="16">
        <v>-79.261686366010593</v>
      </c>
      <c r="BG96" s="16">
        <v>-98.697225623427983</v>
      </c>
      <c r="BH96" s="16">
        <v>-59.871154478364161</v>
      </c>
      <c r="BI96" s="16">
        <v>-302.03545241722065</v>
      </c>
      <c r="BJ96" s="16">
        <v>-25.950202679083553</v>
      </c>
      <c r="BK96" s="16">
        <v>-347.05685099582416</v>
      </c>
      <c r="BL96" s="16">
        <v>-196.41645584356874</v>
      </c>
      <c r="BM96" s="16">
        <v>-34.094328910505382</v>
      </c>
      <c r="BN96" s="16">
        <v>-331.87021907113251</v>
      </c>
      <c r="BO96" s="16">
        <v>-640.80277880178551</v>
      </c>
      <c r="BP96" s="16">
        <v>-27.96673101552523</v>
      </c>
      <c r="BQ96" s="16">
        <v>-236.59132998291486</v>
      </c>
      <c r="BR96" s="16">
        <v>0</v>
      </c>
      <c r="BS96" s="25">
        <f t="shared" ref="BS96:CA96" si="7">-(SUM(BS2:BS95))</f>
        <v>-50860.107543992643</v>
      </c>
      <c r="BT96" s="16">
        <v>-14917.682054705105</v>
      </c>
      <c r="BU96" s="16">
        <v>-93.31877064089791</v>
      </c>
      <c r="BV96" s="16">
        <v>0</v>
      </c>
      <c r="BW96" s="16">
        <v>-26097.997330159789</v>
      </c>
      <c r="BX96" s="16">
        <v>-5238.8430479776171</v>
      </c>
      <c r="BY96" s="16">
        <v>-141.05125252395607</v>
      </c>
      <c r="BZ96" s="25">
        <f t="shared" si="7"/>
        <v>-46488.892456007365</v>
      </c>
      <c r="CA96" s="25">
        <f t="shared" si="7"/>
        <v>-97349</v>
      </c>
      <c r="CB96" s="65" t="s">
        <v>370</v>
      </c>
    </row>
    <row r="97" spans="1:80" s="26" customFormat="1" x14ac:dyDescent="0.2">
      <c r="A97" s="23" t="s">
        <v>288</v>
      </c>
      <c r="B97" s="24" t="s">
        <v>212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25">
        <f>SUM(C97:BR97)</f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25">
        <f t="shared" si="5"/>
        <v>0</v>
      </c>
      <c r="CA97" s="25">
        <f t="shared" si="6"/>
        <v>0</v>
      </c>
      <c r="CB97" s="65"/>
    </row>
    <row r="98" spans="1:80" s="26" customFormat="1" x14ac:dyDescent="0.2">
      <c r="A98" s="23" t="s">
        <v>289</v>
      </c>
      <c r="B98" s="24" t="s">
        <v>213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-0.57432392095994267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-1.0596382305533999E-2</v>
      </c>
      <c r="AK98" s="16">
        <v>0</v>
      </c>
      <c r="AL98" s="16">
        <v>0</v>
      </c>
      <c r="AM98" s="16">
        <v>-5.2981911527669991E-2</v>
      </c>
      <c r="AN98" s="16">
        <v>-0.40902035699361233</v>
      </c>
      <c r="AO98" s="16">
        <v>-1.9073488149961196E-2</v>
      </c>
      <c r="AP98" s="16">
        <v>0</v>
      </c>
      <c r="AQ98" s="16">
        <v>0</v>
      </c>
      <c r="AR98" s="16">
        <v>-0.89857321950928304</v>
      </c>
      <c r="AS98" s="16">
        <v>0</v>
      </c>
      <c r="AT98" s="16">
        <v>0</v>
      </c>
      <c r="AU98" s="16">
        <v>0</v>
      </c>
      <c r="AV98" s="16">
        <v>0</v>
      </c>
      <c r="AW98" s="16">
        <v>-0.23523968718285476</v>
      </c>
      <c r="AX98" s="16">
        <v>0</v>
      </c>
      <c r="AY98" s="16">
        <v>-5.0862635066563189E-2</v>
      </c>
      <c r="AZ98" s="16">
        <v>-6.3578293833203986E-3</v>
      </c>
      <c r="BA98" s="16">
        <v>-0.37935048653811715</v>
      </c>
      <c r="BB98" s="16">
        <v>-2.1192764611067997E-3</v>
      </c>
      <c r="BC98" s="16">
        <v>-4.7323443376514831</v>
      </c>
      <c r="BD98" s="16">
        <v>-0.17378066981075754</v>
      </c>
      <c r="BE98" s="16">
        <v>-1.0702346128589337</v>
      </c>
      <c r="BF98" s="16">
        <v>-0.43021312160468028</v>
      </c>
      <c r="BG98" s="16">
        <v>-6.8304280341472152</v>
      </c>
      <c r="BH98" s="16">
        <v>-8.0532505522058387E-2</v>
      </c>
      <c r="BI98" s="16">
        <v>-1.2715658766640797E-2</v>
      </c>
      <c r="BJ98" s="16">
        <v>0</v>
      </c>
      <c r="BK98" s="16">
        <v>-3.2509700913378308</v>
      </c>
      <c r="BL98" s="16">
        <v>-7.3326965554295267</v>
      </c>
      <c r="BM98" s="16">
        <v>-5.5715778162497758</v>
      </c>
      <c r="BN98" s="16">
        <v>-0.14834935227747598</v>
      </c>
      <c r="BO98" s="16">
        <v>-0.50438779774341824</v>
      </c>
      <c r="BP98" s="16">
        <v>0</v>
      </c>
      <c r="BQ98" s="16">
        <v>-0.47895648021013676</v>
      </c>
      <c r="BR98" s="16">
        <v>0</v>
      </c>
      <c r="BS98" s="25">
        <f t="shared" ref="BS98:CA98" si="8">-(SUM(BS99:BS129))</f>
        <v>-33.255686227687903</v>
      </c>
      <c r="BT98" s="16">
        <v>-2.6618112351501404</v>
      </c>
      <c r="BU98" s="16">
        <v>0</v>
      </c>
      <c r="BV98" s="16">
        <v>0</v>
      </c>
      <c r="BW98" s="16">
        <v>-35.716166199032898</v>
      </c>
      <c r="BX98" s="16">
        <v>0</v>
      </c>
      <c r="BY98" s="16">
        <v>0.63366366187093304</v>
      </c>
      <c r="BZ98" s="25">
        <f t="shared" si="8"/>
        <v>-37.744313772312104</v>
      </c>
      <c r="CA98" s="25">
        <f t="shared" si="8"/>
        <v>-71</v>
      </c>
      <c r="CB98" s="65"/>
    </row>
    <row r="99" spans="1:80" s="26" customFormat="1" x14ac:dyDescent="0.2">
      <c r="A99" s="23" t="s">
        <v>290</v>
      </c>
      <c r="B99" s="24" t="s">
        <v>214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25">
        <f t="shared" ref="BS99:BS130" si="9">SUM(C99:BR99)</f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25">
        <f t="shared" si="5"/>
        <v>0</v>
      </c>
      <c r="CA99" s="25">
        <f t="shared" si="6"/>
        <v>0</v>
      </c>
      <c r="CB99" s="65"/>
    </row>
    <row r="100" spans="1:80" x14ac:dyDescent="0.2">
      <c r="A100" s="18" t="s">
        <v>215</v>
      </c>
      <c r="B100" s="15" t="s">
        <v>291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f t="shared" si="9"/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f t="shared" si="5"/>
        <v>0</v>
      </c>
      <c r="CA100" s="16">
        <f t="shared" si="6"/>
        <v>0</v>
      </c>
    </row>
    <row r="101" spans="1:80" x14ac:dyDescent="0.2">
      <c r="A101" s="18" t="s">
        <v>292</v>
      </c>
      <c r="B101" s="15" t="s">
        <v>216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f t="shared" si="9"/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f t="shared" si="5"/>
        <v>0</v>
      </c>
      <c r="CA101" s="16">
        <f t="shared" si="6"/>
        <v>0</v>
      </c>
    </row>
    <row r="102" spans="1:80" x14ac:dyDescent="0.2">
      <c r="A102" s="18" t="s">
        <v>293</v>
      </c>
      <c r="B102" s="15" t="s">
        <v>53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f t="shared" si="9"/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f t="shared" si="5"/>
        <v>0</v>
      </c>
      <c r="CA102" s="16">
        <f t="shared" si="6"/>
        <v>0</v>
      </c>
    </row>
    <row r="103" spans="1:80" x14ac:dyDescent="0.2">
      <c r="A103" s="18" t="s">
        <v>294</v>
      </c>
      <c r="B103" s="15" t="s">
        <v>54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f t="shared" si="9"/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f t="shared" si="5"/>
        <v>0</v>
      </c>
      <c r="CA103" s="16">
        <f t="shared" si="6"/>
        <v>0</v>
      </c>
    </row>
    <row r="104" spans="1:80" x14ac:dyDescent="0.2">
      <c r="A104" s="18" t="s">
        <v>295</v>
      </c>
      <c r="B104" s="15" t="s">
        <v>217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0.57432392095994267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1.0596382305533999E-2</v>
      </c>
      <c r="AK104" s="16">
        <v>0</v>
      </c>
      <c r="AL104" s="16">
        <v>0</v>
      </c>
      <c r="AM104" s="16">
        <v>5.2981911527669991E-2</v>
      </c>
      <c r="AN104" s="16">
        <v>0.40902035699361233</v>
      </c>
      <c r="AO104" s="16">
        <v>1.9073488149961196E-2</v>
      </c>
      <c r="AP104" s="16">
        <v>0</v>
      </c>
      <c r="AQ104" s="16">
        <v>0</v>
      </c>
      <c r="AR104" s="16">
        <v>0.89857321950928304</v>
      </c>
      <c r="AS104" s="16">
        <v>0</v>
      </c>
      <c r="AT104" s="16">
        <v>0</v>
      </c>
      <c r="AU104" s="16">
        <v>0</v>
      </c>
      <c r="AV104" s="16">
        <v>0</v>
      </c>
      <c r="AW104" s="16">
        <v>0.23523968718285476</v>
      </c>
      <c r="AX104" s="16">
        <v>0</v>
      </c>
      <c r="AY104" s="16">
        <v>5.0862635066563189E-2</v>
      </c>
      <c r="AZ104" s="16">
        <v>6.3578293833203986E-3</v>
      </c>
      <c r="BA104" s="16">
        <v>0.37935048653811715</v>
      </c>
      <c r="BB104" s="16">
        <v>2.1192764611067997E-3</v>
      </c>
      <c r="BC104" s="16">
        <v>4.7323443376514831</v>
      </c>
      <c r="BD104" s="16">
        <v>0.17378066981075754</v>
      </c>
      <c r="BE104" s="16">
        <v>1.0702346128589337</v>
      </c>
      <c r="BF104" s="16">
        <v>0.43021312160468028</v>
      </c>
      <c r="BG104" s="16">
        <v>6.8304280341472152</v>
      </c>
      <c r="BH104" s="16">
        <v>8.0532505522058387E-2</v>
      </c>
      <c r="BI104" s="16">
        <v>1.2715658766640797E-2</v>
      </c>
      <c r="BJ104" s="16">
        <v>0</v>
      </c>
      <c r="BK104" s="16">
        <v>3.2509700913378308</v>
      </c>
      <c r="BL104" s="16">
        <v>7.3326965554295267</v>
      </c>
      <c r="BM104" s="16">
        <v>5.5715778162497758</v>
      </c>
      <c r="BN104" s="16">
        <v>0.14834935227747598</v>
      </c>
      <c r="BO104" s="16">
        <v>0.50438779774341824</v>
      </c>
      <c r="BP104" s="16">
        <v>0</v>
      </c>
      <c r="BQ104" s="16">
        <v>0.47895648021013676</v>
      </c>
      <c r="BR104" s="16">
        <v>0</v>
      </c>
      <c r="BS104" s="16">
        <f t="shared" si="9"/>
        <v>33.255686227687903</v>
      </c>
      <c r="BT104" s="16">
        <v>2.6618112351501404</v>
      </c>
      <c r="BU104" s="16">
        <v>0</v>
      </c>
      <c r="BV104" s="16">
        <v>0</v>
      </c>
      <c r="BW104" s="16">
        <v>35.716166199032898</v>
      </c>
      <c r="BX104" s="16">
        <v>0</v>
      </c>
      <c r="BY104" s="16">
        <v>-0.63366366187093304</v>
      </c>
      <c r="BZ104" s="16">
        <f t="shared" si="5"/>
        <v>37.744313772312104</v>
      </c>
      <c r="CA104" s="16">
        <f t="shared" si="6"/>
        <v>71</v>
      </c>
    </row>
    <row r="105" spans="1:80" x14ac:dyDescent="0.2">
      <c r="A105" s="18" t="s">
        <v>296</v>
      </c>
      <c r="B105" s="15" t="s">
        <v>297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f t="shared" si="9"/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f t="shared" si="5"/>
        <v>0</v>
      </c>
      <c r="CA105" s="16">
        <f t="shared" si="6"/>
        <v>0</v>
      </c>
    </row>
    <row r="106" spans="1:80" x14ac:dyDescent="0.2">
      <c r="A106" s="18" t="s">
        <v>298</v>
      </c>
      <c r="B106" s="15" t="s">
        <v>218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16">
        <v>0</v>
      </c>
      <c r="BR106" s="16">
        <v>0</v>
      </c>
      <c r="BS106" s="16">
        <f t="shared" si="9"/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f t="shared" si="5"/>
        <v>0</v>
      </c>
      <c r="CA106" s="16">
        <f t="shared" si="6"/>
        <v>0</v>
      </c>
    </row>
    <row r="107" spans="1:80" x14ac:dyDescent="0.2">
      <c r="A107" s="18" t="s">
        <v>299</v>
      </c>
      <c r="B107" s="15" t="s">
        <v>300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f t="shared" si="9"/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f t="shared" si="5"/>
        <v>0</v>
      </c>
      <c r="CA107" s="16">
        <f t="shared" si="6"/>
        <v>0</v>
      </c>
    </row>
    <row r="108" spans="1:80" x14ac:dyDescent="0.2">
      <c r="A108" s="18" t="s">
        <v>301</v>
      </c>
      <c r="B108" s="15" t="s">
        <v>302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f t="shared" si="9"/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f t="shared" si="5"/>
        <v>0</v>
      </c>
      <c r="CA108" s="16">
        <f t="shared" si="6"/>
        <v>0</v>
      </c>
    </row>
    <row r="109" spans="1:80" x14ac:dyDescent="0.2">
      <c r="A109" s="18" t="s">
        <v>219</v>
      </c>
      <c r="B109" s="15" t="s">
        <v>303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f t="shared" si="9"/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f t="shared" si="5"/>
        <v>0</v>
      </c>
      <c r="CA109" s="16">
        <f t="shared" si="6"/>
        <v>0</v>
      </c>
    </row>
    <row r="110" spans="1:80" x14ac:dyDescent="0.2">
      <c r="A110" s="18" t="s">
        <v>304</v>
      </c>
      <c r="B110" s="15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f t="shared" si="9"/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f t="shared" si="5"/>
        <v>0</v>
      </c>
      <c r="CA110" s="16">
        <f t="shared" si="6"/>
        <v>0</v>
      </c>
    </row>
    <row r="111" spans="1:80" x14ac:dyDescent="0.2">
      <c r="A111" s="14" t="s">
        <v>305</v>
      </c>
      <c r="B111" s="15" t="s">
        <v>220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f t="shared" si="9"/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f t="shared" si="5"/>
        <v>0</v>
      </c>
      <c r="CA111" s="16">
        <f t="shared" si="6"/>
        <v>0</v>
      </c>
    </row>
    <row r="112" spans="1:80" x14ac:dyDescent="0.2">
      <c r="A112" s="14" t="s">
        <v>222</v>
      </c>
      <c r="B112" s="15" t="s">
        <v>221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f t="shared" si="9"/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f t="shared" si="5"/>
        <v>0</v>
      </c>
      <c r="CA112" s="16">
        <f t="shared" si="6"/>
        <v>0</v>
      </c>
    </row>
    <row r="113" spans="1:79" x14ac:dyDescent="0.2">
      <c r="A113" s="14" t="s">
        <v>306</v>
      </c>
      <c r="B113" s="15" t="s">
        <v>223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f t="shared" si="9"/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f t="shared" si="5"/>
        <v>0</v>
      </c>
      <c r="CA113" s="16">
        <f t="shared" si="6"/>
        <v>0</v>
      </c>
    </row>
    <row r="114" spans="1:79" x14ac:dyDescent="0.2">
      <c r="A114" s="14" t="s">
        <v>307</v>
      </c>
      <c r="B114" s="15" t="s">
        <v>224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f t="shared" si="9"/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f t="shared" si="5"/>
        <v>0</v>
      </c>
      <c r="CA114" s="16">
        <f t="shared" si="6"/>
        <v>0</v>
      </c>
    </row>
    <row r="115" spans="1:79" x14ac:dyDescent="0.2">
      <c r="A115" s="14" t="s">
        <v>308</v>
      </c>
      <c r="B115" s="15" t="s">
        <v>309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f t="shared" si="9"/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f t="shared" si="5"/>
        <v>0</v>
      </c>
      <c r="CA115" s="16">
        <f t="shared" si="6"/>
        <v>0</v>
      </c>
    </row>
    <row r="116" spans="1:79" x14ac:dyDescent="0.2">
      <c r="A116" s="14" t="s">
        <v>226</v>
      </c>
      <c r="B116" s="15" t="s">
        <v>225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f t="shared" si="9"/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f t="shared" si="5"/>
        <v>0</v>
      </c>
      <c r="CA116" s="16">
        <f t="shared" si="6"/>
        <v>0</v>
      </c>
    </row>
    <row r="117" spans="1:79" x14ac:dyDescent="0.2">
      <c r="A117" s="14" t="s">
        <v>310</v>
      </c>
      <c r="B117" s="15" t="s">
        <v>227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f t="shared" si="9"/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f t="shared" si="5"/>
        <v>0</v>
      </c>
      <c r="CA117" s="16">
        <f t="shared" si="6"/>
        <v>0</v>
      </c>
    </row>
    <row r="118" spans="1:79" x14ac:dyDescent="0.2">
      <c r="A118" s="14" t="s">
        <v>311</v>
      </c>
      <c r="B118" s="15" t="s">
        <v>228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f t="shared" si="9"/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f t="shared" si="5"/>
        <v>0</v>
      </c>
      <c r="CA118" s="16">
        <f t="shared" si="6"/>
        <v>0</v>
      </c>
    </row>
    <row r="119" spans="1:79" x14ac:dyDescent="0.2">
      <c r="A119" s="14" t="s">
        <v>312</v>
      </c>
      <c r="B119" s="15" t="s">
        <v>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f t="shared" si="9"/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f t="shared" si="5"/>
        <v>0</v>
      </c>
      <c r="CA119" s="16">
        <f t="shared" si="6"/>
        <v>0</v>
      </c>
    </row>
    <row r="120" spans="1:79" x14ac:dyDescent="0.2">
      <c r="A120" s="14" t="s">
        <v>314</v>
      </c>
      <c r="B120" s="15" t="s">
        <v>315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f t="shared" si="9"/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f t="shared" si="5"/>
        <v>0</v>
      </c>
      <c r="CA120" s="16">
        <f t="shared" si="6"/>
        <v>0</v>
      </c>
    </row>
    <row r="121" spans="1:79" x14ac:dyDescent="0.2">
      <c r="A121" s="14" t="s">
        <v>316</v>
      </c>
      <c r="B121" s="15" t="s">
        <v>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f t="shared" si="9"/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f t="shared" si="5"/>
        <v>0</v>
      </c>
      <c r="CA121" s="16">
        <f t="shared" si="6"/>
        <v>0</v>
      </c>
    </row>
    <row r="122" spans="1:79" x14ac:dyDescent="0.2">
      <c r="A122" s="14" t="s">
        <v>317</v>
      </c>
      <c r="B122" s="15" t="s">
        <v>318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f t="shared" si="9"/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f t="shared" si="5"/>
        <v>0</v>
      </c>
      <c r="CA122" s="16">
        <f t="shared" si="6"/>
        <v>0</v>
      </c>
    </row>
    <row r="123" spans="1:79" x14ac:dyDescent="0.2">
      <c r="A123" s="14" t="s">
        <v>319</v>
      </c>
      <c r="B123" s="15" t="s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f t="shared" si="9"/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f t="shared" si="5"/>
        <v>0</v>
      </c>
      <c r="CA123" s="16">
        <f t="shared" si="6"/>
        <v>0</v>
      </c>
    </row>
    <row r="124" spans="1:79" x14ac:dyDescent="0.2">
      <c r="A124" s="14" t="s">
        <v>320</v>
      </c>
      <c r="B124" s="15" t="s">
        <v>321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f t="shared" si="9"/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f t="shared" si="5"/>
        <v>0</v>
      </c>
      <c r="CA124" s="16">
        <f t="shared" si="6"/>
        <v>0</v>
      </c>
    </row>
    <row r="125" spans="1:79" x14ac:dyDescent="0.2">
      <c r="A125" s="14" t="s">
        <v>322</v>
      </c>
      <c r="B125" s="15" t="s">
        <v>229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f t="shared" si="9"/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f t="shared" si="5"/>
        <v>0</v>
      </c>
      <c r="CA125" s="16">
        <f t="shared" si="6"/>
        <v>0</v>
      </c>
    </row>
    <row r="126" spans="1:79" x14ac:dyDescent="0.2">
      <c r="A126" s="14" t="s">
        <v>230</v>
      </c>
      <c r="B126" s="15" t="s">
        <v>323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f t="shared" si="9"/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f t="shared" si="5"/>
        <v>0</v>
      </c>
      <c r="CA126" s="16">
        <f t="shared" si="6"/>
        <v>0</v>
      </c>
    </row>
    <row r="127" spans="1:79" x14ac:dyDescent="0.2">
      <c r="A127" s="14" t="s">
        <v>231</v>
      </c>
      <c r="B127" s="15" t="s">
        <v>324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f t="shared" si="9"/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f t="shared" si="5"/>
        <v>0</v>
      </c>
      <c r="CA127" s="16">
        <f t="shared" si="6"/>
        <v>0</v>
      </c>
    </row>
    <row r="128" spans="1:79" x14ac:dyDescent="0.2">
      <c r="A128" s="14" t="s">
        <v>325</v>
      </c>
      <c r="B128" s="15" t="s">
        <v>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f t="shared" si="9"/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f t="shared" si="5"/>
        <v>0</v>
      </c>
      <c r="CA128" s="16">
        <f t="shared" si="6"/>
        <v>0</v>
      </c>
    </row>
    <row r="129" spans="1:79" x14ac:dyDescent="0.2">
      <c r="A129" s="14" t="s">
        <v>326</v>
      </c>
      <c r="B129" s="15" t="s">
        <v>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f t="shared" si="9"/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f t="shared" si="5"/>
        <v>0</v>
      </c>
      <c r="CA129" s="16">
        <f t="shared" si="6"/>
        <v>0</v>
      </c>
    </row>
    <row r="130" spans="1:79" x14ac:dyDescent="0.2">
      <c r="A130" s="3"/>
      <c r="B130" s="2"/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f t="shared" si="9"/>
        <v>0</v>
      </c>
    </row>
    <row r="131" spans="1:79" s="5" customFormat="1" x14ac:dyDescent="0.2">
      <c r="B131" s="4" t="s">
        <v>2</v>
      </c>
      <c r="C131" s="12">
        <f>SUM(C2:C129)</f>
        <v>0</v>
      </c>
      <c r="D131" s="12">
        <f t="shared" ref="D131:BO131" si="10">SUM(D2:D129)</f>
        <v>0</v>
      </c>
      <c r="E131" s="12">
        <f t="shared" si="10"/>
        <v>0</v>
      </c>
      <c r="F131" s="12">
        <f t="shared" si="10"/>
        <v>0</v>
      </c>
      <c r="G131" s="12">
        <f t="shared" si="10"/>
        <v>0</v>
      </c>
      <c r="H131" s="12">
        <f t="shared" si="10"/>
        <v>0</v>
      </c>
      <c r="I131" s="12">
        <f t="shared" si="10"/>
        <v>0</v>
      </c>
      <c r="J131" s="12">
        <f t="shared" si="10"/>
        <v>0</v>
      </c>
      <c r="K131" s="12">
        <f t="shared" si="10"/>
        <v>0</v>
      </c>
      <c r="L131" s="12">
        <f t="shared" si="10"/>
        <v>0</v>
      </c>
      <c r="M131" s="12">
        <f t="shared" si="10"/>
        <v>0</v>
      </c>
      <c r="N131" s="12">
        <f t="shared" si="10"/>
        <v>0</v>
      </c>
      <c r="O131" s="12">
        <f t="shared" si="10"/>
        <v>0</v>
      </c>
      <c r="P131" s="12">
        <f t="shared" si="10"/>
        <v>0</v>
      </c>
      <c r="Q131" s="12">
        <f t="shared" si="10"/>
        <v>0</v>
      </c>
      <c r="R131" s="12">
        <f t="shared" si="10"/>
        <v>0</v>
      </c>
      <c r="S131" s="12">
        <f t="shared" si="10"/>
        <v>0</v>
      </c>
      <c r="T131" s="12">
        <f t="shared" si="10"/>
        <v>0</v>
      </c>
      <c r="U131" s="12">
        <f t="shared" si="10"/>
        <v>0</v>
      </c>
      <c r="V131" s="12">
        <f t="shared" si="10"/>
        <v>0</v>
      </c>
      <c r="W131" s="12">
        <f t="shared" si="10"/>
        <v>0</v>
      </c>
      <c r="X131" s="12">
        <f t="shared" si="10"/>
        <v>0</v>
      </c>
      <c r="Y131" s="12">
        <f t="shared" si="10"/>
        <v>0</v>
      </c>
      <c r="Z131" s="12">
        <f t="shared" si="10"/>
        <v>0</v>
      </c>
      <c r="AA131" s="12">
        <f t="shared" si="10"/>
        <v>0</v>
      </c>
      <c r="AB131" s="12">
        <f t="shared" si="10"/>
        <v>0</v>
      </c>
      <c r="AC131" s="12">
        <f t="shared" si="10"/>
        <v>0</v>
      </c>
      <c r="AD131" s="12">
        <f t="shared" si="10"/>
        <v>0</v>
      </c>
      <c r="AE131" s="12">
        <f t="shared" si="10"/>
        <v>0</v>
      </c>
      <c r="AF131" s="12">
        <f t="shared" si="10"/>
        <v>0</v>
      </c>
      <c r="AG131" s="12">
        <f t="shared" si="10"/>
        <v>0</v>
      </c>
      <c r="AH131" s="12">
        <f t="shared" si="10"/>
        <v>0</v>
      </c>
      <c r="AI131" s="12">
        <f t="shared" si="10"/>
        <v>0</v>
      </c>
      <c r="AJ131" s="12">
        <f t="shared" si="10"/>
        <v>0</v>
      </c>
      <c r="AK131" s="12">
        <f t="shared" si="10"/>
        <v>0</v>
      </c>
      <c r="AL131" s="12">
        <f t="shared" si="10"/>
        <v>0</v>
      </c>
      <c r="AM131" s="12">
        <f t="shared" si="10"/>
        <v>0</v>
      </c>
      <c r="AN131" s="12">
        <f t="shared" si="10"/>
        <v>0</v>
      </c>
      <c r="AO131" s="12">
        <f t="shared" si="10"/>
        <v>0</v>
      </c>
      <c r="AP131" s="12">
        <f t="shared" si="10"/>
        <v>0</v>
      </c>
      <c r="AQ131" s="12">
        <f t="shared" si="10"/>
        <v>0</v>
      </c>
      <c r="AR131" s="12">
        <f t="shared" si="10"/>
        <v>0</v>
      </c>
      <c r="AS131" s="12">
        <f t="shared" si="10"/>
        <v>0</v>
      </c>
      <c r="AT131" s="12">
        <f t="shared" si="10"/>
        <v>0</v>
      </c>
      <c r="AU131" s="12">
        <f t="shared" si="10"/>
        <v>0</v>
      </c>
      <c r="AV131" s="12">
        <f t="shared" si="10"/>
        <v>0</v>
      </c>
      <c r="AW131" s="12">
        <f t="shared" si="10"/>
        <v>0</v>
      </c>
      <c r="AX131" s="12">
        <f t="shared" si="10"/>
        <v>0</v>
      </c>
      <c r="AY131" s="12">
        <f t="shared" si="10"/>
        <v>0</v>
      </c>
      <c r="AZ131" s="12">
        <f t="shared" si="10"/>
        <v>0</v>
      </c>
      <c r="BA131" s="12">
        <f t="shared" si="10"/>
        <v>0</v>
      </c>
      <c r="BB131" s="12">
        <f t="shared" si="10"/>
        <v>0</v>
      </c>
      <c r="BC131" s="12">
        <f t="shared" si="10"/>
        <v>0</v>
      </c>
      <c r="BD131" s="12">
        <f t="shared" si="10"/>
        <v>0</v>
      </c>
      <c r="BE131" s="12">
        <f t="shared" si="10"/>
        <v>0</v>
      </c>
      <c r="BF131" s="12">
        <f t="shared" si="10"/>
        <v>0</v>
      </c>
      <c r="BG131" s="12">
        <f t="shared" si="10"/>
        <v>0</v>
      </c>
      <c r="BH131" s="12">
        <f t="shared" si="10"/>
        <v>0</v>
      </c>
      <c r="BI131" s="12">
        <f t="shared" si="10"/>
        <v>0</v>
      </c>
      <c r="BJ131" s="12">
        <f t="shared" si="10"/>
        <v>0</v>
      </c>
      <c r="BK131" s="12">
        <f t="shared" si="10"/>
        <v>0</v>
      </c>
      <c r="BL131" s="12">
        <f t="shared" si="10"/>
        <v>0</v>
      </c>
      <c r="BM131" s="12">
        <f t="shared" si="10"/>
        <v>0</v>
      </c>
      <c r="BN131" s="12">
        <f t="shared" si="10"/>
        <v>0</v>
      </c>
      <c r="BO131" s="12">
        <f t="shared" si="10"/>
        <v>0</v>
      </c>
      <c r="BP131" s="12">
        <f t="shared" ref="BP131:CA131" si="11">SUM(BP2:BP129)</f>
        <v>0</v>
      </c>
      <c r="BQ131" s="12">
        <f t="shared" si="11"/>
        <v>0</v>
      </c>
      <c r="BR131" s="12">
        <f t="shared" si="11"/>
        <v>0</v>
      </c>
      <c r="BS131" s="12">
        <f t="shared" si="11"/>
        <v>0</v>
      </c>
      <c r="BT131" s="12">
        <f t="shared" si="11"/>
        <v>0</v>
      </c>
      <c r="BU131" s="12">
        <f t="shared" si="11"/>
        <v>0</v>
      </c>
      <c r="BV131" s="12">
        <f t="shared" si="11"/>
        <v>0</v>
      </c>
      <c r="BW131" s="12">
        <f t="shared" si="11"/>
        <v>0</v>
      </c>
      <c r="BX131" s="12">
        <f t="shared" si="11"/>
        <v>0</v>
      </c>
      <c r="BY131" s="12">
        <f t="shared" si="11"/>
        <v>0</v>
      </c>
      <c r="BZ131" s="12">
        <f t="shared" si="11"/>
        <v>0</v>
      </c>
      <c r="CA131" s="12">
        <f t="shared" si="11"/>
        <v>0</v>
      </c>
    </row>
    <row r="132" spans="1:79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</sheetData>
  <mergeCells count="1">
    <mergeCell ref="CB96:CB99"/>
  </mergeCells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>
    <tabColor theme="8"/>
  </sheetPr>
  <dimension ref="A1:CA132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71" width="12.7109375" style="1" customWidth="1"/>
    <col min="72" max="16384" width="11.5703125" style="1"/>
  </cols>
  <sheetData>
    <row r="1" spans="1:79" ht="49.5" customHeight="1" x14ac:dyDescent="0.2">
      <c r="A1" s="11" t="s">
        <v>16</v>
      </c>
      <c r="B1" s="61" t="s">
        <v>17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  <c r="BT1" s="6" t="s">
        <v>340</v>
      </c>
      <c r="BU1" s="6" t="s">
        <v>341</v>
      </c>
      <c r="BV1" s="6" t="s">
        <v>342</v>
      </c>
      <c r="BW1" s="6" t="s">
        <v>343</v>
      </c>
      <c r="BX1" s="6" t="s">
        <v>344</v>
      </c>
      <c r="BY1" s="6" t="s">
        <v>345</v>
      </c>
      <c r="BZ1" s="6" t="s">
        <v>346</v>
      </c>
      <c r="CA1" s="9" t="s">
        <v>347</v>
      </c>
    </row>
    <row r="2" spans="1:79" x14ac:dyDescent="0.2">
      <c r="A2" s="14" t="s">
        <v>124</v>
      </c>
      <c r="B2" s="15" t="s">
        <v>123</v>
      </c>
      <c r="C2" s="16">
        <v>0</v>
      </c>
      <c r="D2" s="16">
        <v>0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0</v>
      </c>
      <c r="AS2" s="16">
        <v>0</v>
      </c>
      <c r="AT2" s="16">
        <v>0</v>
      </c>
      <c r="AU2" s="16">
        <v>0</v>
      </c>
      <c r="AV2" s="16">
        <v>0</v>
      </c>
      <c r="AW2" s="16">
        <v>0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0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f t="shared" ref="BS2:BS33" si="0">SUM(C2:BR2)</f>
        <v>0</v>
      </c>
      <c r="BT2" s="16">
        <v>0</v>
      </c>
      <c r="BU2" s="16">
        <v>0</v>
      </c>
      <c r="BV2" s="16">
        <v>0</v>
      </c>
      <c r="BW2" s="16">
        <v>0</v>
      </c>
      <c r="BX2" s="16">
        <v>0</v>
      </c>
      <c r="BY2" s="16">
        <v>0</v>
      </c>
      <c r="BZ2" s="16">
        <f t="shared" ref="BZ2:BZ65" si="1">SUM(BT2:BY2)</f>
        <v>0</v>
      </c>
      <c r="CA2" s="16">
        <f>SUM(BZ2,BS2)</f>
        <v>0</v>
      </c>
    </row>
    <row r="3" spans="1:79" x14ac:dyDescent="0.2">
      <c r="A3" s="14" t="s">
        <v>125</v>
      </c>
      <c r="B3" s="15" t="s">
        <v>18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0</v>
      </c>
      <c r="BL3" s="16">
        <v>0</v>
      </c>
      <c r="BM3" s="16">
        <v>0</v>
      </c>
      <c r="BN3" s="16">
        <v>0</v>
      </c>
      <c r="BO3" s="16">
        <v>0</v>
      </c>
      <c r="BP3" s="16">
        <v>0</v>
      </c>
      <c r="BQ3" s="16">
        <v>0</v>
      </c>
      <c r="BR3" s="16">
        <v>0</v>
      </c>
      <c r="BS3" s="16">
        <f t="shared" si="0"/>
        <v>0</v>
      </c>
      <c r="BT3" s="16">
        <v>0</v>
      </c>
      <c r="BU3" s="16">
        <v>0</v>
      </c>
      <c r="BV3" s="16">
        <v>0</v>
      </c>
      <c r="BW3" s="16">
        <v>0</v>
      </c>
      <c r="BX3" s="16">
        <v>0</v>
      </c>
      <c r="BY3" s="16">
        <v>0</v>
      </c>
      <c r="BZ3" s="16">
        <f t="shared" si="1"/>
        <v>0</v>
      </c>
      <c r="CA3" s="16">
        <f t="shared" ref="CA3:CA66" si="2">SUM(BZ3,BS3)</f>
        <v>0</v>
      </c>
    </row>
    <row r="4" spans="1:79" x14ac:dyDescent="0.2">
      <c r="A4" s="14" t="s">
        <v>126</v>
      </c>
      <c r="B4" s="15" t="s">
        <v>35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f t="shared" si="0"/>
        <v>0</v>
      </c>
      <c r="BT4" s="16">
        <v>0</v>
      </c>
      <c r="BU4" s="16">
        <v>0</v>
      </c>
      <c r="BV4" s="16">
        <v>0</v>
      </c>
      <c r="BW4" s="16">
        <v>0</v>
      </c>
      <c r="BX4" s="16">
        <v>0</v>
      </c>
      <c r="BY4" s="16">
        <v>0</v>
      </c>
      <c r="BZ4" s="16">
        <f t="shared" si="1"/>
        <v>0</v>
      </c>
      <c r="CA4" s="16">
        <f t="shared" si="2"/>
        <v>0</v>
      </c>
    </row>
    <row r="5" spans="1:79" x14ac:dyDescent="0.2">
      <c r="A5" s="14" t="s">
        <v>127</v>
      </c>
      <c r="B5" s="15" t="s">
        <v>19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f t="shared" si="0"/>
        <v>0</v>
      </c>
      <c r="BT5" s="16">
        <v>0</v>
      </c>
      <c r="BU5" s="16">
        <v>0</v>
      </c>
      <c r="BV5" s="16">
        <v>0</v>
      </c>
      <c r="BW5" s="16">
        <v>0</v>
      </c>
      <c r="BX5" s="16">
        <v>0</v>
      </c>
      <c r="BY5" s="16">
        <v>0</v>
      </c>
      <c r="BZ5" s="16">
        <f t="shared" si="1"/>
        <v>0</v>
      </c>
      <c r="CA5" s="16">
        <f t="shared" si="2"/>
        <v>0</v>
      </c>
    </row>
    <row r="6" spans="1:79" x14ac:dyDescent="0.2">
      <c r="A6" s="14" t="s">
        <v>128</v>
      </c>
      <c r="B6" s="15" t="s">
        <v>36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f t="shared" si="0"/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f t="shared" si="1"/>
        <v>0</v>
      </c>
      <c r="CA6" s="16">
        <f t="shared" si="2"/>
        <v>0</v>
      </c>
    </row>
    <row r="7" spans="1:79" x14ac:dyDescent="0.2">
      <c r="A7" s="14" t="s">
        <v>129</v>
      </c>
      <c r="B7" s="15" t="s">
        <v>232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f t="shared" si="0"/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f t="shared" si="1"/>
        <v>0</v>
      </c>
      <c r="CA7" s="16">
        <f t="shared" si="2"/>
        <v>0</v>
      </c>
    </row>
    <row r="8" spans="1:79" x14ac:dyDescent="0.2">
      <c r="A8" s="14" t="s">
        <v>130</v>
      </c>
      <c r="B8" s="15" t="s">
        <v>31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f t="shared" si="0"/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f t="shared" si="1"/>
        <v>0</v>
      </c>
      <c r="CA8" s="16">
        <f t="shared" si="2"/>
        <v>0</v>
      </c>
    </row>
    <row r="9" spans="1:79" x14ac:dyDescent="0.2">
      <c r="A9" s="14" t="s">
        <v>131</v>
      </c>
      <c r="B9" s="15" t="s">
        <v>20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f t="shared" si="0"/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f t="shared" si="1"/>
        <v>0</v>
      </c>
      <c r="CA9" s="16">
        <f t="shared" si="2"/>
        <v>0</v>
      </c>
    </row>
    <row r="10" spans="1:79" x14ac:dyDescent="0.2">
      <c r="A10" s="14" t="s">
        <v>233</v>
      </c>
      <c r="B10" s="15" t="s">
        <v>234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f t="shared" si="0"/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f t="shared" si="1"/>
        <v>0</v>
      </c>
      <c r="CA10" s="16">
        <f t="shared" si="2"/>
        <v>0</v>
      </c>
    </row>
    <row r="11" spans="1:79" x14ac:dyDescent="0.2">
      <c r="A11" s="14" t="s">
        <v>133</v>
      </c>
      <c r="B11" s="15" t="s">
        <v>132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f t="shared" si="0"/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f t="shared" si="1"/>
        <v>0</v>
      </c>
      <c r="CA11" s="16">
        <f t="shared" si="2"/>
        <v>0</v>
      </c>
    </row>
    <row r="12" spans="1:79" x14ac:dyDescent="0.2">
      <c r="A12" s="14" t="s">
        <v>134</v>
      </c>
      <c r="B12" s="15" t="s">
        <v>21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f t="shared" si="0"/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f t="shared" si="1"/>
        <v>0</v>
      </c>
      <c r="CA12" s="16">
        <f t="shared" si="2"/>
        <v>0</v>
      </c>
    </row>
    <row r="13" spans="1:79" x14ac:dyDescent="0.2">
      <c r="A13" s="14" t="s">
        <v>135</v>
      </c>
      <c r="B13" s="15" t="s">
        <v>37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f t="shared" si="0"/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f t="shared" si="1"/>
        <v>0</v>
      </c>
      <c r="CA13" s="16">
        <f t="shared" si="2"/>
        <v>0</v>
      </c>
    </row>
    <row r="14" spans="1:79" x14ac:dyDescent="0.2">
      <c r="A14" s="14" t="s">
        <v>235</v>
      </c>
      <c r="B14" s="15" t="s">
        <v>136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f t="shared" si="0"/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f t="shared" si="1"/>
        <v>0</v>
      </c>
      <c r="CA14" s="16">
        <f t="shared" si="2"/>
        <v>0</v>
      </c>
    </row>
    <row r="15" spans="1:79" x14ac:dyDescent="0.2">
      <c r="A15" s="14" t="s">
        <v>138</v>
      </c>
      <c r="B15" s="15" t="s">
        <v>137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f t="shared" si="0"/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f t="shared" si="1"/>
        <v>0</v>
      </c>
      <c r="CA15" s="16">
        <f t="shared" si="2"/>
        <v>0</v>
      </c>
    </row>
    <row r="16" spans="1:79" x14ac:dyDescent="0.2">
      <c r="A16" s="14" t="s">
        <v>236</v>
      </c>
      <c r="B16" s="15" t="s">
        <v>38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f t="shared" si="0"/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f t="shared" si="1"/>
        <v>0</v>
      </c>
      <c r="CA16" s="16">
        <f t="shared" si="2"/>
        <v>0</v>
      </c>
    </row>
    <row r="17" spans="1:79" x14ac:dyDescent="0.2">
      <c r="A17" s="14" t="s">
        <v>139</v>
      </c>
      <c r="B17" s="15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f t="shared" si="0"/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f t="shared" si="1"/>
        <v>0</v>
      </c>
      <c r="CA17" s="16">
        <f t="shared" si="2"/>
        <v>0</v>
      </c>
    </row>
    <row r="18" spans="1:79" x14ac:dyDescent="0.2">
      <c r="A18" s="14" t="s">
        <v>237</v>
      </c>
      <c r="B18" s="15" t="s">
        <v>140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f t="shared" si="0"/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f t="shared" si="1"/>
        <v>0</v>
      </c>
      <c r="CA18" s="16">
        <f t="shared" si="2"/>
        <v>0</v>
      </c>
    </row>
    <row r="19" spans="1:79" x14ac:dyDescent="0.2">
      <c r="A19" s="14" t="s">
        <v>238</v>
      </c>
      <c r="B19" s="15" t="s">
        <v>141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f t="shared" si="0"/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f t="shared" si="1"/>
        <v>0</v>
      </c>
      <c r="CA19" s="16">
        <f t="shared" si="2"/>
        <v>0</v>
      </c>
    </row>
    <row r="20" spans="1:79" x14ac:dyDescent="0.2">
      <c r="A20" s="14" t="s">
        <v>239</v>
      </c>
      <c r="B20" s="15" t="s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f t="shared" si="0"/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f t="shared" si="1"/>
        <v>0</v>
      </c>
      <c r="CA20" s="16">
        <f t="shared" si="2"/>
        <v>0</v>
      </c>
    </row>
    <row r="21" spans="1:79" x14ac:dyDescent="0.2">
      <c r="A21" s="14" t="s">
        <v>240</v>
      </c>
      <c r="B21" s="15" t="s">
        <v>142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f t="shared" si="0"/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f t="shared" si="1"/>
        <v>0</v>
      </c>
      <c r="CA21" s="16">
        <f t="shared" si="2"/>
        <v>0</v>
      </c>
    </row>
    <row r="22" spans="1:79" x14ac:dyDescent="0.2">
      <c r="A22" s="14" t="s">
        <v>144</v>
      </c>
      <c r="B22" s="17" t="s">
        <v>143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f t="shared" si="0"/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f t="shared" si="1"/>
        <v>0</v>
      </c>
      <c r="CA22" s="16">
        <f t="shared" si="2"/>
        <v>0</v>
      </c>
    </row>
    <row r="23" spans="1:79" x14ac:dyDescent="0.2">
      <c r="A23" s="14" t="s">
        <v>146</v>
      </c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f t="shared" si="0"/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f t="shared" si="1"/>
        <v>0</v>
      </c>
      <c r="CA23" s="16">
        <f t="shared" si="2"/>
        <v>0</v>
      </c>
    </row>
    <row r="24" spans="1:79" x14ac:dyDescent="0.2">
      <c r="A24" s="18" t="s">
        <v>148</v>
      </c>
      <c r="B24" s="15" t="s">
        <v>147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f t="shared" si="0"/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f t="shared" si="1"/>
        <v>0</v>
      </c>
      <c r="CA24" s="16">
        <f t="shared" si="2"/>
        <v>0</v>
      </c>
    </row>
    <row r="25" spans="1:79" x14ac:dyDescent="0.2">
      <c r="A25" s="18" t="s">
        <v>149</v>
      </c>
      <c r="B25" s="15" t="s">
        <v>22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7.8753212302080752E-2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5.670231285749814E-2</v>
      </c>
      <c r="AX25" s="16">
        <v>4.5172842576473515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0.23625963690624222</v>
      </c>
      <c r="BL25" s="16">
        <v>0.18585758103291056</v>
      </c>
      <c r="BM25" s="16">
        <v>9.4503854762496894E-3</v>
      </c>
      <c r="BN25" s="16">
        <v>0.22995937992207577</v>
      </c>
      <c r="BO25" s="16">
        <v>3.7801541904998757E-2</v>
      </c>
      <c r="BP25" s="16">
        <v>0</v>
      </c>
      <c r="BQ25" s="16">
        <v>2.835115642874907E-2</v>
      </c>
      <c r="BR25" s="16">
        <v>0</v>
      </c>
      <c r="BS25" s="16">
        <f t="shared" si="0"/>
        <v>5.3804194644781562</v>
      </c>
      <c r="BT25" s="16">
        <v>3.3832380004973888</v>
      </c>
      <c r="BU25" s="16">
        <v>0</v>
      </c>
      <c r="BV25" s="16">
        <v>0</v>
      </c>
      <c r="BW25" s="16">
        <v>29.866368233441101</v>
      </c>
      <c r="BX25" s="16">
        <v>0</v>
      </c>
      <c r="BY25" s="16">
        <v>-0.63002569841664602</v>
      </c>
      <c r="BZ25" s="16">
        <f t="shared" si="1"/>
        <v>32.619580535521841</v>
      </c>
      <c r="CA25" s="16">
        <f t="shared" si="2"/>
        <v>38</v>
      </c>
    </row>
    <row r="26" spans="1:79" x14ac:dyDescent="0.2">
      <c r="A26" s="18" t="s">
        <v>150</v>
      </c>
      <c r="B26" s="15" t="s">
        <v>23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f t="shared" si="0"/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f t="shared" si="1"/>
        <v>0</v>
      </c>
      <c r="CA26" s="16">
        <f t="shared" si="2"/>
        <v>0</v>
      </c>
    </row>
    <row r="27" spans="1:79" x14ac:dyDescent="0.2">
      <c r="A27" s="18" t="s">
        <v>241</v>
      </c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28.41095748644285</v>
      </c>
      <c r="K27" s="16">
        <v>0</v>
      </c>
      <c r="L27" s="16">
        <v>7.8028935712215928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7.8983317464917005E-2</v>
      </c>
      <c r="Y27" s="16">
        <v>0</v>
      </c>
      <c r="Z27" s="16">
        <v>6.5819431220764174E-3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6.2528459659725963E-2</v>
      </c>
      <c r="AS27" s="16">
        <v>0</v>
      </c>
      <c r="AT27" s="16">
        <v>0</v>
      </c>
      <c r="AU27" s="16">
        <v>0</v>
      </c>
      <c r="AV27" s="16">
        <v>0</v>
      </c>
      <c r="AW27" s="16">
        <v>0.43440824605704348</v>
      </c>
      <c r="AX27" s="16">
        <v>7.3849401829697401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3.2909715610382087E-3</v>
      </c>
      <c r="BG27" s="16">
        <v>0</v>
      </c>
      <c r="BH27" s="16">
        <v>0</v>
      </c>
      <c r="BI27" s="16">
        <v>0</v>
      </c>
      <c r="BJ27" s="16">
        <v>0</v>
      </c>
      <c r="BK27" s="16">
        <v>0.7997060893322846</v>
      </c>
      <c r="BL27" s="16">
        <v>0.58579293786480113</v>
      </c>
      <c r="BM27" s="16">
        <v>8.2274289025955197E-2</v>
      </c>
      <c r="BN27" s="16">
        <v>0.74046860123359681</v>
      </c>
      <c r="BO27" s="16">
        <v>0.36858881483627937</v>
      </c>
      <c r="BP27" s="16">
        <v>0</v>
      </c>
      <c r="BQ27" s="16">
        <v>0.18100343585710146</v>
      </c>
      <c r="BR27" s="16">
        <v>0</v>
      </c>
      <c r="BS27" s="16">
        <f t="shared" si="0"/>
        <v>46.942418346648999</v>
      </c>
      <c r="BT27" s="16">
        <v>0.77337831684397895</v>
      </c>
      <c r="BU27" s="16">
        <v>1.3163886244152835E-2</v>
      </c>
      <c r="BV27" s="16">
        <v>0</v>
      </c>
      <c r="BW27" s="16">
        <v>268.89541333774889</v>
      </c>
      <c r="BX27" s="16">
        <v>0</v>
      </c>
      <c r="BY27" s="16">
        <v>1.3756261125139713</v>
      </c>
      <c r="BZ27" s="16">
        <f t="shared" si="1"/>
        <v>271.05758165335101</v>
      </c>
      <c r="CA27" s="16">
        <f t="shared" si="2"/>
        <v>318</v>
      </c>
    </row>
    <row r="28" spans="1:79" x14ac:dyDescent="0.2">
      <c r="A28" s="18" t="s">
        <v>242</v>
      </c>
      <c r="B28" s="15" t="s">
        <v>55</v>
      </c>
      <c r="C28" s="16">
        <v>3.0006317119393555E-2</v>
      </c>
      <c r="D28" s="16">
        <v>0.1468730259001895</v>
      </c>
      <c r="E28" s="16">
        <v>1.5792798483891346E-3</v>
      </c>
      <c r="F28" s="16">
        <v>0</v>
      </c>
      <c r="G28" s="16">
        <v>0</v>
      </c>
      <c r="H28" s="16">
        <v>0</v>
      </c>
      <c r="I28" s="16">
        <v>0</v>
      </c>
      <c r="J28" s="16">
        <v>0.81174984207201517</v>
      </c>
      <c r="K28" s="16">
        <v>2.0641187618445986</v>
      </c>
      <c r="L28" s="16">
        <v>9.6746683512318388</v>
      </c>
      <c r="M28" s="16">
        <v>2.2962728995578012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1.2302590018951358</v>
      </c>
      <c r="W28" s="16">
        <v>0</v>
      </c>
      <c r="X28" s="16">
        <v>0.87018319646241304</v>
      </c>
      <c r="Y28" s="16">
        <v>0</v>
      </c>
      <c r="Z28" s="16">
        <v>1.5792798483891346E-3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2.3689197725837021E-2</v>
      </c>
      <c r="AS28" s="16">
        <v>0</v>
      </c>
      <c r="AT28" s="16">
        <v>0</v>
      </c>
      <c r="AU28" s="16">
        <v>0</v>
      </c>
      <c r="AV28" s="16">
        <v>0</v>
      </c>
      <c r="AW28" s="16">
        <v>4.7378395451674032E-3</v>
      </c>
      <c r="AX28" s="16">
        <v>2.379974731522426</v>
      </c>
      <c r="AY28" s="16">
        <v>0</v>
      </c>
      <c r="AZ28" s="16">
        <v>0</v>
      </c>
      <c r="BA28" s="16">
        <v>0</v>
      </c>
      <c r="BB28" s="16">
        <v>0</v>
      </c>
      <c r="BC28" s="16">
        <v>4.7378395451674032E-3</v>
      </c>
      <c r="BD28" s="16">
        <v>0</v>
      </c>
      <c r="BE28" s="16">
        <v>0</v>
      </c>
      <c r="BF28" s="16">
        <v>3.1585596967782692E-3</v>
      </c>
      <c r="BG28" s="16">
        <v>0</v>
      </c>
      <c r="BH28" s="16">
        <v>0</v>
      </c>
      <c r="BI28" s="16">
        <v>1.5792798483891346E-3</v>
      </c>
      <c r="BJ28" s="16">
        <v>0</v>
      </c>
      <c r="BK28" s="16">
        <v>0.21478205938092232</v>
      </c>
      <c r="BL28" s="16">
        <v>0.17056222362602652</v>
      </c>
      <c r="BM28" s="16">
        <v>1.2634238787113077E-2</v>
      </c>
      <c r="BN28" s="16">
        <v>0.19740998104864182</v>
      </c>
      <c r="BO28" s="16">
        <v>5.211623499684144E-2</v>
      </c>
      <c r="BP28" s="16">
        <v>0</v>
      </c>
      <c r="BQ28" s="16">
        <v>1.2634238787113077E-2</v>
      </c>
      <c r="BR28" s="16">
        <v>0</v>
      </c>
      <c r="BS28" s="16">
        <f t="shared" si="0"/>
        <v>20.205306380290597</v>
      </c>
      <c r="BT28" s="16">
        <v>32.432090966519269</v>
      </c>
      <c r="BU28" s="16">
        <v>0</v>
      </c>
      <c r="BV28" s="16">
        <v>0</v>
      </c>
      <c r="BW28" s="16">
        <v>14.807327858496526</v>
      </c>
      <c r="BX28" s="16">
        <v>0</v>
      </c>
      <c r="BY28" s="16">
        <v>2.5552747946936196</v>
      </c>
      <c r="BZ28" s="16">
        <f t="shared" si="1"/>
        <v>49.794693619709413</v>
      </c>
      <c r="CA28" s="16">
        <f t="shared" si="2"/>
        <v>70.000000000000014</v>
      </c>
    </row>
    <row r="29" spans="1:79" x14ac:dyDescent="0.2">
      <c r="A29" s="18" t="s">
        <v>151</v>
      </c>
      <c r="B29" s="15" t="s">
        <v>243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f t="shared" si="0"/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f t="shared" si="1"/>
        <v>0</v>
      </c>
      <c r="CA29" s="16">
        <f t="shared" si="2"/>
        <v>0</v>
      </c>
    </row>
    <row r="30" spans="1:79" x14ac:dyDescent="0.2">
      <c r="A30" s="18" t="s">
        <v>153</v>
      </c>
      <c r="B30" s="15" t="s">
        <v>152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f t="shared" si="0"/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f t="shared" si="1"/>
        <v>0</v>
      </c>
      <c r="CA30" s="16">
        <f t="shared" si="2"/>
        <v>0</v>
      </c>
    </row>
    <row r="31" spans="1:79" x14ac:dyDescent="0.2">
      <c r="A31" s="18" t="s">
        <v>154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f t="shared" si="0"/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f t="shared" si="1"/>
        <v>0</v>
      </c>
      <c r="CA31" s="16">
        <f t="shared" si="2"/>
        <v>0</v>
      </c>
    </row>
    <row r="32" spans="1:79" x14ac:dyDescent="0.2">
      <c r="A32" s="18" t="s">
        <v>155</v>
      </c>
      <c r="B32" s="15" t="s">
        <v>40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f t="shared" si="0"/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f t="shared" si="1"/>
        <v>0</v>
      </c>
      <c r="CA32" s="16">
        <f t="shared" si="2"/>
        <v>0</v>
      </c>
    </row>
    <row r="33" spans="1:79" x14ac:dyDescent="0.2">
      <c r="A33" s="18" t="s">
        <v>156</v>
      </c>
      <c r="B33" s="15" t="s">
        <v>244</v>
      </c>
      <c r="C33" s="16">
        <v>3.1809988336337612E-4</v>
      </c>
      <c r="D33" s="16">
        <v>7.4374782253056031E-3</v>
      </c>
      <c r="E33" s="16">
        <v>1.51476134934941E-5</v>
      </c>
      <c r="F33" s="16">
        <v>5.1501885877879938E-4</v>
      </c>
      <c r="G33" s="16">
        <v>0</v>
      </c>
      <c r="H33" s="16">
        <v>1.0603329445445871E-4</v>
      </c>
      <c r="I33" s="16">
        <v>0</v>
      </c>
      <c r="J33" s="16">
        <v>7.7934471424027138E-2</v>
      </c>
      <c r="K33" s="16">
        <v>0</v>
      </c>
      <c r="L33" s="16">
        <v>0.20037263129193997</v>
      </c>
      <c r="M33" s="16">
        <v>4.023206143872033E-2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1.5162761106987594E-2</v>
      </c>
      <c r="T33" s="16">
        <v>0</v>
      </c>
      <c r="U33" s="16">
        <v>0</v>
      </c>
      <c r="V33" s="16">
        <v>0</v>
      </c>
      <c r="W33" s="16">
        <v>0</v>
      </c>
      <c r="X33" s="16">
        <v>7.8616114031234384E-3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6.8043079812775492E-2</v>
      </c>
      <c r="AS33" s="16">
        <v>0</v>
      </c>
      <c r="AT33" s="16">
        <v>0</v>
      </c>
      <c r="AU33" s="16">
        <v>0</v>
      </c>
      <c r="AV33" s="16">
        <v>0</v>
      </c>
      <c r="AW33" s="16">
        <v>4.54428404804823E-5</v>
      </c>
      <c r="AX33" s="16">
        <v>5.2380447460502598E-2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4.54428404804823E-5</v>
      </c>
      <c r="BG33" s="16">
        <v>0</v>
      </c>
      <c r="BH33" s="16">
        <v>0</v>
      </c>
      <c r="BI33" s="16">
        <v>0</v>
      </c>
      <c r="BJ33" s="16">
        <v>0</v>
      </c>
      <c r="BK33" s="16">
        <v>1.8480088462062801E-3</v>
      </c>
      <c r="BL33" s="16">
        <v>1.4087280548949514E-3</v>
      </c>
      <c r="BM33" s="16">
        <v>9.0885680960964599E-5</v>
      </c>
      <c r="BN33" s="16">
        <v>1.1663662389990457E-3</v>
      </c>
      <c r="BO33" s="16">
        <v>4.3928079131132892E-4</v>
      </c>
      <c r="BP33" s="16">
        <v>0</v>
      </c>
      <c r="BQ33" s="16">
        <v>8.1797112864868135E-4</v>
      </c>
      <c r="BR33" s="16">
        <v>0</v>
      </c>
      <c r="BS33" s="16">
        <f t="shared" si="0"/>
        <v>0.47624096823545448</v>
      </c>
      <c r="BT33" s="16">
        <v>1.1345562506627081E-2</v>
      </c>
      <c r="BU33" s="16">
        <v>9.0885680960964599E-5</v>
      </c>
      <c r="BV33" s="16">
        <v>0</v>
      </c>
      <c r="BW33" s="16">
        <v>0.51851795749579654</v>
      </c>
      <c r="BX33" s="16">
        <v>0</v>
      </c>
      <c r="BY33" s="16">
        <v>-6.195373918839087E-3</v>
      </c>
      <c r="BZ33" s="16">
        <f t="shared" si="1"/>
        <v>0.52375903176454552</v>
      </c>
      <c r="CA33" s="16">
        <f t="shared" si="2"/>
        <v>1</v>
      </c>
    </row>
    <row r="34" spans="1:79" x14ac:dyDescent="0.2">
      <c r="A34" s="18" t="s">
        <v>157</v>
      </c>
      <c r="B34" s="15" t="s">
        <v>41</v>
      </c>
      <c r="C34" s="16">
        <v>4.5292139936392548</v>
      </c>
      <c r="D34" s="16">
        <v>51.83880054520673</v>
      </c>
      <c r="E34" s="16">
        <v>4.5817355747387554</v>
      </c>
      <c r="F34" s="16">
        <v>0</v>
      </c>
      <c r="G34" s="16">
        <v>0</v>
      </c>
      <c r="H34" s="16">
        <v>0</v>
      </c>
      <c r="I34" s="16">
        <v>0</v>
      </c>
      <c r="J34" s="16">
        <v>55.540027260336217</v>
      </c>
      <c r="K34" s="16">
        <v>0</v>
      </c>
      <c r="L34" s="16">
        <v>3.9607451158564286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0.11740118128123579</v>
      </c>
      <c r="BH34" s="16">
        <v>0</v>
      </c>
      <c r="BI34" s="16">
        <v>0</v>
      </c>
      <c r="BJ34" s="16">
        <v>0</v>
      </c>
      <c r="BK34" s="16">
        <v>0.26569741026805999</v>
      </c>
      <c r="BL34" s="16">
        <v>0.22862335302135395</v>
      </c>
      <c r="BM34" s="16">
        <v>0</v>
      </c>
      <c r="BN34" s="16">
        <v>3.0895047705588367E-2</v>
      </c>
      <c r="BO34" s="16">
        <v>3.0895047705588367E-2</v>
      </c>
      <c r="BP34" s="16">
        <v>0.12358019082235347</v>
      </c>
      <c r="BQ34" s="16">
        <v>2.5210358927760108</v>
      </c>
      <c r="BR34" s="16">
        <v>0</v>
      </c>
      <c r="BS34" s="16">
        <f t="shared" ref="BS34:BS65" si="3">SUM(C34:BR34)</f>
        <v>123.76865061335756</v>
      </c>
      <c r="BT34" s="16">
        <v>3.3521126760563384</v>
      </c>
      <c r="BU34" s="16">
        <v>0</v>
      </c>
      <c r="BV34" s="16">
        <v>0</v>
      </c>
      <c r="BW34" s="16">
        <v>50.019082235347568</v>
      </c>
      <c r="BX34" s="16">
        <v>0</v>
      </c>
      <c r="BY34" s="16">
        <v>-7.1398455247614718</v>
      </c>
      <c r="BZ34" s="16">
        <f t="shared" si="1"/>
        <v>46.231349386642435</v>
      </c>
      <c r="CA34" s="16">
        <f t="shared" si="2"/>
        <v>170</v>
      </c>
    </row>
    <row r="35" spans="1:79" x14ac:dyDescent="0.2">
      <c r="A35" s="18" t="s">
        <v>158</v>
      </c>
      <c r="B35" s="15" t="s">
        <v>42</v>
      </c>
      <c r="C35" s="16">
        <v>3.7558201544273508E-2</v>
      </c>
      <c r="D35" s="16">
        <v>0.35348895571080946</v>
      </c>
      <c r="E35" s="16">
        <v>1.1046529865962796E-2</v>
      </c>
      <c r="F35" s="16">
        <v>0</v>
      </c>
      <c r="G35" s="16">
        <v>0</v>
      </c>
      <c r="H35" s="16">
        <v>0</v>
      </c>
      <c r="I35" s="16">
        <v>0</v>
      </c>
      <c r="J35" s="16">
        <v>9.5905972296288997</v>
      </c>
      <c r="K35" s="16">
        <v>0</v>
      </c>
      <c r="L35" s="16">
        <v>17.769447942387753</v>
      </c>
      <c r="M35" s="16">
        <v>0.87488516538425343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4.4186119463851183E-2</v>
      </c>
      <c r="Y35" s="16">
        <v>0</v>
      </c>
      <c r="Z35" s="16">
        <v>1.3255835839155355E-2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4.4186119463851181E-3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0.80860598618847668</v>
      </c>
      <c r="AS35" s="16">
        <v>6.6279179195776776E-3</v>
      </c>
      <c r="AT35" s="16">
        <v>0</v>
      </c>
      <c r="AU35" s="16">
        <v>0</v>
      </c>
      <c r="AV35" s="16">
        <v>5.5232649329813983E-2</v>
      </c>
      <c r="AW35" s="16">
        <v>0.7622105607514329</v>
      </c>
      <c r="AX35" s="16">
        <v>16.335608365785781</v>
      </c>
      <c r="AY35" s="16">
        <v>0</v>
      </c>
      <c r="AZ35" s="16">
        <v>0</v>
      </c>
      <c r="BA35" s="16">
        <v>5.0814037383428864E-2</v>
      </c>
      <c r="BB35" s="16">
        <v>0</v>
      </c>
      <c r="BC35" s="16">
        <v>4.4186119463851181E-3</v>
      </c>
      <c r="BD35" s="16">
        <v>0</v>
      </c>
      <c r="BE35" s="16">
        <v>5.0814037383428864E-2</v>
      </c>
      <c r="BF35" s="16">
        <v>1.1046529865962796E-2</v>
      </c>
      <c r="BG35" s="16">
        <v>5.5232649329813983E-2</v>
      </c>
      <c r="BH35" s="16">
        <v>0</v>
      </c>
      <c r="BI35" s="16">
        <v>0</v>
      </c>
      <c r="BJ35" s="16">
        <v>0</v>
      </c>
      <c r="BK35" s="16">
        <v>2.5340739512518655</v>
      </c>
      <c r="BL35" s="16">
        <v>2.6887253693753443</v>
      </c>
      <c r="BM35" s="16">
        <v>0.38220993336231274</v>
      </c>
      <c r="BN35" s="16">
        <v>5.9076841723169027</v>
      </c>
      <c r="BO35" s="16">
        <v>1.573025852913102</v>
      </c>
      <c r="BP35" s="16">
        <v>1.7674447785540472E-2</v>
      </c>
      <c r="BQ35" s="16">
        <v>9.500015684728004E-2</v>
      </c>
      <c r="BR35" s="16">
        <v>0</v>
      </c>
      <c r="BS35" s="16">
        <f t="shared" si="3"/>
        <v>60.037889821507797</v>
      </c>
      <c r="BT35" s="16">
        <v>10.120830663195113</v>
      </c>
      <c r="BU35" s="16">
        <v>3.7558201544273508E-2</v>
      </c>
      <c r="BV35" s="16">
        <v>0</v>
      </c>
      <c r="BW35" s="16">
        <v>416.88057199962356</v>
      </c>
      <c r="BX35" s="16">
        <v>0</v>
      </c>
      <c r="BY35" s="16">
        <v>5.9231493141292511</v>
      </c>
      <c r="BZ35" s="16">
        <f t="shared" si="1"/>
        <v>432.9621101784922</v>
      </c>
      <c r="CA35" s="16">
        <f t="shared" si="2"/>
        <v>493</v>
      </c>
    </row>
    <row r="36" spans="1:79" x14ac:dyDescent="0.2">
      <c r="A36" s="18" t="s">
        <v>245</v>
      </c>
      <c r="B36" s="15" t="s">
        <v>159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25.151102248809128</v>
      </c>
      <c r="K36" s="16">
        <v>0</v>
      </c>
      <c r="L36" s="16">
        <v>9.4198884827000492E-2</v>
      </c>
      <c r="M36" s="16">
        <v>478.56173454943814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3.1399628275666829E-2</v>
      </c>
      <c r="AR36" s="16">
        <v>0.40819516758366875</v>
      </c>
      <c r="AS36" s="16">
        <v>0.28259665448100146</v>
      </c>
      <c r="AT36" s="16">
        <v>0</v>
      </c>
      <c r="AU36" s="16">
        <v>0.43959479585933559</v>
      </c>
      <c r="AV36" s="16">
        <v>0</v>
      </c>
      <c r="AW36" s="16">
        <v>30.426239799121156</v>
      </c>
      <c r="AX36" s="16">
        <v>1732.6942875078469</v>
      </c>
      <c r="AY36" s="16">
        <v>0</v>
      </c>
      <c r="AZ36" s="16">
        <v>0</v>
      </c>
      <c r="BA36" s="16">
        <v>0</v>
      </c>
      <c r="BB36" s="16">
        <v>0</v>
      </c>
      <c r="BC36" s="16">
        <v>5.1495390372093599</v>
      </c>
      <c r="BD36" s="16">
        <v>0</v>
      </c>
      <c r="BE36" s="16">
        <v>6.2799256551333657E-2</v>
      </c>
      <c r="BF36" s="16">
        <v>0</v>
      </c>
      <c r="BG36" s="16">
        <v>0</v>
      </c>
      <c r="BH36" s="16">
        <v>0</v>
      </c>
      <c r="BI36" s="16">
        <v>3.1399628275666829E-2</v>
      </c>
      <c r="BJ36" s="16">
        <v>0</v>
      </c>
      <c r="BK36" s="16">
        <v>4.7727434979013577</v>
      </c>
      <c r="BL36" s="16">
        <v>3.7993550213556859</v>
      </c>
      <c r="BM36" s="16">
        <v>0.40819516758366875</v>
      </c>
      <c r="BN36" s="16">
        <v>4.490146843420356</v>
      </c>
      <c r="BO36" s="16">
        <v>9.5140873675270488</v>
      </c>
      <c r="BP36" s="16">
        <v>1.5071821572320079</v>
      </c>
      <c r="BQ36" s="16">
        <v>0.53379368068633604</v>
      </c>
      <c r="BR36" s="16">
        <v>0</v>
      </c>
      <c r="BS36" s="16">
        <f t="shared" si="3"/>
        <v>2298.3585908939845</v>
      </c>
      <c r="BT36" s="16">
        <v>122.14455399234394</v>
      </c>
      <c r="BU36" s="16">
        <v>0</v>
      </c>
      <c r="BV36" s="16">
        <v>0</v>
      </c>
      <c r="BW36" s="16">
        <v>2607.2681338699949</v>
      </c>
      <c r="BX36" s="16">
        <v>0</v>
      </c>
      <c r="BY36" s="16">
        <v>74.228721243676375</v>
      </c>
      <c r="BZ36" s="16">
        <f t="shared" si="1"/>
        <v>2803.6414091060151</v>
      </c>
      <c r="CA36" s="16">
        <f t="shared" si="2"/>
        <v>5102</v>
      </c>
    </row>
    <row r="37" spans="1:79" x14ac:dyDescent="0.2">
      <c r="A37" s="18" t="s">
        <v>246</v>
      </c>
      <c r="B37" s="15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166.11509831460674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f t="shared" si="3"/>
        <v>166.11509831460674</v>
      </c>
      <c r="BT37" s="16">
        <v>1064.0829353932584</v>
      </c>
      <c r="BU37" s="16">
        <v>0</v>
      </c>
      <c r="BV37" s="16">
        <v>0</v>
      </c>
      <c r="BW37" s="16">
        <v>4190.8575842696628</v>
      </c>
      <c r="BX37" s="16">
        <v>0</v>
      </c>
      <c r="BY37" s="16">
        <v>41.944382022471906</v>
      </c>
      <c r="BZ37" s="16">
        <f t="shared" si="1"/>
        <v>5296.8849016853928</v>
      </c>
      <c r="CA37" s="16">
        <f t="shared" si="2"/>
        <v>5463</v>
      </c>
    </row>
    <row r="38" spans="1:79" x14ac:dyDescent="0.2">
      <c r="A38" s="18" t="s">
        <v>161</v>
      </c>
      <c r="B38" s="15" t="s">
        <v>57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f t="shared" si="3"/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f t="shared" si="1"/>
        <v>0</v>
      </c>
      <c r="CA38" s="16">
        <f t="shared" si="2"/>
        <v>0</v>
      </c>
    </row>
    <row r="39" spans="1:79" x14ac:dyDescent="0.2">
      <c r="A39" s="18" t="s">
        <v>162</v>
      </c>
      <c r="B39" s="15" t="s">
        <v>58</v>
      </c>
      <c r="C39" s="16">
        <v>0.94955322800165687</v>
      </c>
      <c r="D39" s="16">
        <v>0</v>
      </c>
      <c r="E39" s="16">
        <v>0</v>
      </c>
      <c r="F39" s="16">
        <v>0.26365465412154565</v>
      </c>
      <c r="G39" s="16">
        <v>0</v>
      </c>
      <c r="H39" s="16">
        <v>0</v>
      </c>
      <c r="I39" s="16">
        <v>1.9823658204627492E-3</v>
      </c>
      <c r="J39" s="16">
        <v>0</v>
      </c>
      <c r="K39" s="16">
        <v>0.10110065684360021</v>
      </c>
      <c r="L39" s="16">
        <v>0.31321379963311441</v>
      </c>
      <c r="M39" s="16">
        <v>0</v>
      </c>
      <c r="N39" s="16">
        <v>0</v>
      </c>
      <c r="O39" s="16">
        <v>7.9572164033374762</v>
      </c>
      <c r="P39" s="16">
        <v>37.448872714361798</v>
      </c>
      <c r="Q39" s="16">
        <v>6.1968755547665539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2.7753121486478492E-2</v>
      </c>
      <c r="Y39" s="16">
        <v>0</v>
      </c>
      <c r="Z39" s="16">
        <v>4.9559145511568731E-2</v>
      </c>
      <c r="AA39" s="16">
        <v>3.9647316409254986E-2</v>
      </c>
      <c r="AB39" s="16">
        <v>1.3876560743239246E-2</v>
      </c>
      <c r="AC39" s="16">
        <v>0</v>
      </c>
      <c r="AD39" s="16">
        <v>0</v>
      </c>
      <c r="AE39" s="16">
        <v>0.10506538848452571</v>
      </c>
      <c r="AF39" s="16">
        <v>0</v>
      </c>
      <c r="AG39" s="16">
        <v>5.9470974613882472E-3</v>
      </c>
      <c r="AH39" s="16">
        <v>0</v>
      </c>
      <c r="AI39" s="16">
        <v>0</v>
      </c>
      <c r="AJ39" s="16">
        <v>4.9261790638499319</v>
      </c>
      <c r="AK39" s="16">
        <v>9.5153559382211955E-2</v>
      </c>
      <c r="AL39" s="16">
        <v>3.1836795076631756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9.9118291023137465E-3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1.3876560743239246E-2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3.9647316409254984E-3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0.12885377833007872</v>
      </c>
      <c r="BR39" s="16">
        <v>0</v>
      </c>
      <c r="BS39" s="16">
        <f t="shared" si="3"/>
        <v>61.835937037694542</v>
      </c>
      <c r="BT39" s="16">
        <v>1.7999881649801763</v>
      </c>
      <c r="BU39" s="16">
        <v>0</v>
      </c>
      <c r="BV39" s="16">
        <v>0</v>
      </c>
      <c r="BW39" s="16">
        <v>3.2114326291496536</v>
      </c>
      <c r="BX39" s="16">
        <v>0</v>
      </c>
      <c r="BY39" s="16">
        <v>0.1526421681756317</v>
      </c>
      <c r="BZ39" s="16">
        <f t="shared" si="1"/>
        <v>5.1640629623054615</v>
      </c>
      <c r="CA39" s="16">
        <f t="shared" si="2"/>
        <v>67</v>
      </c>
    </row>
    <row r="40" spans="1:79" x14ac:dyDescent="0.2">
      <c r="A40" s="18" t="s">
        <v>247</v>
      </c>
      <c r="B40" s="15" t="s">
        <v>163</v>
      </c>
      <c r="C40" s="16">
        <v>3.2511023928409308</v>
      </c>
      <c r="D40" s="16">
        <v>7.013163867453473E-2</v>
      </c>
      <c r="E40" s="16">
        <v>1.5028208287400299E-2</v>
      </c>
      <c r="F40" s="16">
        <v>0.82154205304454964</v>
      </c>
      <c r="G40" s="16">
        <v>1.3174729265287592</v>
      </c>
      <c r="H40" s="16">
        <v>0</v>
      </c>
      <c r="I40" s="16">
        <v>4.0075222099734124E-2</v>
      </c>
      <c r="J40" s="16">
        <v>0</v>
      </c>
      <c r="K40" s="16">
        <v>0.64621295635821285</v>
      </c>
      <c r="L40" s="16">
        <v>1.4026327734906945</v>
      </c>
      <c r="M40" s="16">
        <v>0</v>
      </c>
      <c r="N40" s="16">
        <v>0</v>
      </c>
      <c r="O40" s="16">
        <v>24.556092341612089</v>
      </c>
      <c r="P40" s="16">
        <v>5.0344497762791001</v>
      </c>
      <c r="Q40" s="16">
        <v>7.3988878801634135</v>
      </c>
      <c r="R40" s="16">
        <v>0</v>
      </c>
      <c r="S40" s="16">
        <v>1.1170968160300887</v>
      </c>
      <c r="T40" s="16">
        <v>0</v>
      </c>
      <c r="U40" s="16">
        <v>0</v>
      </c>
      <c r="V40" s="16">
        <v>0</v>
      </c>
      <c r="W40" s="16">
        <v>0</v>
      </c>
      <c r="X40" s="16">
        <v>0.20037611049867066</v>
      </c>
      <c r="Y40" s="16">
        <v>0</v>
      </c>
      <c r="Z40" s="16">
        <v>5.0094027624667655E-3</v>
      </c>
      <c r="AA40" s="16">
        <v>4.5034530834576225</v>
      </c>
      <c r="AB40" s="16">
        <v>0.10018805524933533</v>
      </c>
      <c r="AC40" s="16">
        <v>0</v>
      </c>
      <c r="AD40" s="16">
        <v>0</v>
      </c>
      <c r="AE40" s="16">
        <v>1.0018805524933531E-2</v>
      </c>
      <c r="AF40" s="16">
        <v>0</v>
      </c>
      <c r="AG40" s="16">
        <v>4.5084624862200898E-2</v>
      </c>
      <c r="AH40" s="16">
        <v>4.5084624862200898E-2</v>
      </c>
      <c r="AI40" s="16">
        <v>3.0056416574800598E-2</v>
      </c>
      <c r="AJ40" s="16">
        <v>0</v>
      </c>
      <c r="AK40" s="16">
        <v>0.29054536022307242</v>
      </c>
      <c r="AL40" s="16">
        <v>3.2160365735036636</v>
      </c>
      <c r="AM40" s="16">
        <v>5.0094027624667655E-3</v>
      </c>
      <c r="AN40" s="16">
        <v>0.23544192983593801</v>
      </c>
      <c r="AO40" s="16">
        <v>8.0150444199468249E-2</v>
      </c>
      <c r="AP40" s="16">
        <v>4.6687633746190258</v>
      </c>
      <c r="AQ40" s="16">
        <v>1.0018805524933531E-2</v>
      </c>
      <c r="AR40" s="16">
        <v>1.1271156215550224</v>
      </c>
      <c r="AS40" s="16">
        <v>0.40075222099734131</v>
      </c>
      <c r="AT40" s="16">
        <v>0.11020686077426886</v>
      </c>
      <c r="AU40" s="16">
        <v>0</v>
      </c>
      <c r="AV40" s="16">
        <v>0</v>
      </c>
      <c r="AW40" s="16">
        <v>2.8954347967057905</v>
      </c>
      <c r="AX40" s="16">
        <v>2.0738927436612409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1.5028208287400299E-2</v>
      </c>
      <c r="BG40" s="16">
        <v>0</v>
      </c>
      <c r="BH40" s="16">
        <v>0</v>
      </c>
      <c r="BI40" s="16">
        <v>9.0169249724401795E-2</v>
      </c>
      <c r="BJ40" s="16">
        <v>0</v>
      </c>
      <c r="BK40" s="16">
        <v>0.34063938784774012</v>
      </c>
      <c r="BL40" s="16">
        <v>0.40075222099734131</v>
      </c>
      <c r="BM40" s="16">
        <v>0</v>
      </c>
      <c r="BN40" s="16">
        <v>0.29555476298553918</v>
      </c>
      <c r="BO40" s="16">
        <v>0.11521626353673561</v>
      </c>
      <c r="BP40" s="16">
        <v>0</v>
      </c>
      <c r="BQ40" s="16">
        <v>8.3807308216068996</v>
      </c>
      <c r="BR40" s="16">
        <v>0</v>
      </c>
      <c r="BS40" s="16">
        <f t="shared" si="3"/>
        <v>75.361455158550058</v>
      </c>
      <c r="BT40" s="16">
        <v>6.0964431619220543</v>
      </c>
      <c r="BU40" s="16">
        <v>0</v>
      </c>
      <c r="BV40" s="16">
        <v>0</v>
      </c>
      <c r="BW40" s="16">
        <v>222.16701251540107</v>
      </c>
      <c r="BX40" s="16">
        <v>0</v>
      </c>
      <c r="BY40" s="16">
        <v>5.3750891641268401</v>
      </c>
      <c r="BZ40" s="16">
        <f t="shared" si="1"/>
        <v>233.63854484144997</v>
      </c>
      <c r="CA40" s="16">
        <f t="shared" si="2"/>
        <v>309</v>
      </c>
    </row>
    <row r="41" spans="1:79" x14ac:dyDescent="0.2">
      <c r="A41" s="18" t="s">
        <v>248</v>
      </c>
      <c r="B41" s="15" t="s">
        <v>11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f t="shared" si="3"/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f t="shared" si="1"/>
        <v>0</v>
      </c>
      <c r="CA41" s="16">
        <f t="shared" si="2"/>
        <v>0</v>
      </c>
    </row>
    <row r="42" spans="1:79" x14ac:dyDescent="0.2">
      <c r="A42" s="18" t="s">
        <v>249</v>
      </c>
      <c r="B42" s="15" t="s">
        <v>164</v>
      </c>
      <c r="C42" s="16">
        <v>5.6325023084025849E-3</v>
      </c>
      <c r="D42" s="16">
        <v>2.8162511542012924E-3</v>
      </c>
      <c r="E42" s="16">
        <v>0</v>
      </c>
      <c r="F42" s="16">
        <v>0</v>
      </c>
      <c r="G42" s="16">
        <v>2.8162511542012925E-2</v>
      </c>
      <c r="H42" s="16">
        <v>0</v>
      </c>
      <c r="I42" s="16">
        <v>0</v>
      </c>
      <c r="J42" s="16">
        <v>1.6897506925207757E-2</v>
      </c>
      <c r="K42" s="16">
        <v>0</v>
      </c>
      <c r="L42" s="16">
        <v>3.6611265004616804E-2</v>
      </c>
      <c r="M42" s="16">
        <v>0</v>
      </c>
      <c r="N42" s="16">
        <v>0</v>
      </c>
      <c r="O42" s="16">
        <v>0</v>
      </c>
      <c r="P42" s="16">
        <v>0</v>
      </c>
      <c r="Q42" s="16">
        <v>24.022622345337027</v>
      </c>
      <c r="R42" s="16">
        <v>0</v>
      </c>
      <c r="S42" s="16">
        <v>0.36611265004616805</v>
      </c>
      <c r="T42" s="16">
        <v>0</v>
      </c>
      <c r="U42" s="16">
        <v>0</v>
      </c>
      <c r="V42" s="16">
        <v>0</v>
      </c>
      <c r="W42" s="16">
        <v>0</v>
      </c>
      <c r="X42" s="16">
        <v>8.4487534626038786E-3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0.13799630655586334</v>
      </c>
      <c r="AF42" s="16">
        <v>0</v>
      </c>
      <c r="AG42" s="16">
        <v>0</v>
      </c>
      <c r="AH42" s="16">
        <v>0</v>
      </c>
      <c r="AI42" s="16">
        <v>5.6325023084025849E-3</v>
      </c>
      <c r="AJ42" s="16">
        <v>1.971375807940905E-2</v>
      </c>
      <c r="AK42" s="16">
        <v>0</v>
      </c>
      <c r="AL42" s="16">
        <v>0.18305632502308403</v>
      </c>
      <c r="AM42" s="16">
        <v>0</v>
      </c>
      <c r="AN42" s="16">
        <v>0.75757156048014773</v>
      </c>
      <c r="AO42" s="16">
        <v>0</v>
      </c>
      <c r="AP42" s="16">
        <v>0.12673130193905818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2.8162511542012924E-3</v>
      </c>
      <c r="AX42" s="16">
        <v>0</v>
      </c>
      <c r="AY42" s="16">
        <v>0</v>
      </c>
      <c r="AZ42" s="16">
        <v>0.12954755309325947</v>
      </c>
      <c r="BA42" s="16">
        <v>0</v>
      </c>
      <c r="BB42" s="16">
        <v>1.6897506925207757E-2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1.971375807940905E-2</v>
      </c>
      <c r="BJ42" s="16">
        <v>0.32950138504155124</v>
      </c>
      <c r="BK42" s="16">
        <v>0.10701754385964912</v>
      </c>
      <c r="BL42" s="16">
        <v>2.8162511542012924E-3</v>
      </c>
      <c r="BM42" s="16">
        <v>0</v>
      </c>
      <c r="BN42" s="16">
        <v>2.8162511542012924E-3</v>
      </c>
      <c r="BO42" s="16">
        <v>0</v>
      </c>
      <c r="BP42" s="16">
        <v>0</v>
      </c>
      <c r="BQ42" s="16">
        <v>0</v>
      </c>
      <c r="BR42" s="16">
        <v>0</v>
      </c>
      <c r="BS42" s="16">
        <f t="shared" si="3"/>
        <v>26.329132040627886</v>
      </c>
      <c r="BT42" s="16">
        <v>25.194182825484763</v>
      </c>
      <c r="BU42" s="16">
        <v>0</v>
      </c>
      <c r="BV42" s="16">
        <v>0</v>
      </c>
      <c r="BW42" s="16">
        <v>183.52100646352724</v>
      </c>
      <c r="BX42" s="16">
        <v>0</v>
      </c>
      <c r="BY42" s="16">
        <v>8.9556786703601112</v>
      </c>
      <c r="BZ42" s="16">
        <f t="shared" si="1"/>
        <v>217.67086795937212</v>
      </c>
      <c r="CA42" s="16">
        <f t="shared" si="2"/>
        <v>244</v>
      </c>
    </row>
    <row r="43" spans="1:79" x14ac:dyDescent="0.2">
      <c r="A43" s="18" t="s">
        <v>250</v>
      </c>
      <c r="B43" s="15" t="s">
        <v>251</v>
      </c>
      <c r="C43" s="16">
        <v>5.2202609363008445</v>
      </c>
      <c r="D43" s="16">
        <v>3.6862624712202607</v>
      </c>
      <c r="E43" s="16">
        <v>0.24497313891020722</v>
      </c>
      <c r="F43" s="16">
        <v>3.4996162701458174E-2</v>
      </c>
      <c r="G43" s="16">
        <v>0</v>
      </c>
      <c r="H43" s="16">
        <v>0</v>
      </c>
      <c r="I43" s="16">
        <v>0</v>
      </c>
      <c r="J43" s="16">
        <v>0.41412125863392174</v>
      </c>
      <c r="K43" s="16">
        <v>0</v>
      </c>
      <c r="L43" s="16">
        <v>2.9396776669224867</v>
      </c>
      <c r="M43" s="16">
        <v>0.8924021488871835</v>
      </c>
      <c r="N43" s="16">
        <v>0</v>
      </c>
      <c r="O43" s="16">
        <v>0.24497313891020722</v>
      </c>
      <c r="P43" s="16">
        <v>0</v>
      </c>
      <c r="Q43" s="16">
        <v>0</v>
      </c>
      <c r="R43" s="16">
        <v>32.12064466615503</v>
      </c>
      <c r="S43" s="16">
        <v>4.5086722947045281</v>
      </c>
      <c r="T43" s="16">
        <v>0</v>
      </c>
      <c r="U43" s="16">
        <v>0</v>
      </c>
      <c r="V43" s="16">
        <v>0</v>
      </c>
      <c r="W43" s="16">
        <v>0.16914811972371449</v>
      </c>
      <c r="X43" s="16">
        <v>0.37329240214888715</v>
      </c>
      <c r="Y43" s="16">
        <v>0</v>
      </c>
      <c r="Z43" s="16">
        <v>0</v>
      </c>
      <c r="AA43" s="16">
        <v>0</v>
      </c>
      <c r="AB43" s="16">
        <v>0.30330007674597081</v>
      </c>
      <c r="AC43" s="16">
        <v>0.12248656945510361</v>
      </c>
      <c r="AD43" s="16">
        <v>0</v>
      </c>
      <c r="AE43" s="16">
        <v>2.1114351496546431</v>
      </c>
      <c r="AF43" s="16">
        <v>0</v>
      </c>
      <c r="AG43" s="16">
        <v>2.3330775134305447E-2</v>
      </c>
      <c r="AH43" s="16">
        <v>2.1755947812739831</v>
      </c>
      <c r="AI43" s="16">
        <v>1.4640061396776669</v>
      </c>
      <c r="AJ43" s="16">
        <v>0.69409056024558713</v>
      </c>
      <c r="AK43" s="16">
        <v>0.76991557943207978</v>
      </c>
      <c r="AL43" s="16">
        <v>48.370529547198771</v>
      </c>
      <c r="AM43" s="16">
        <v>0</v>
      </c>
      <c r="AN43" s="16">
        <v>3.4587874136607826</v>
      </c>
      <c r="AO43" s="16">
        <v>4.0828856485034537E-2</v>
      </c>
      <c r="AP43" s="16">
        <v>47.233154259401381</v>
      </c>
      <c r="AQ43" s="16">
        <v>0</v>
      </c>
      <c r="AR43" s="16">
        <v>19.510360706062933</v>
      </c>
      <c r="AS43" s="16">
        <v>0</v>
      </c>
      <c r="AT43" s="16">
        <v>0</v>
      </c>
      <c r="AU43" s="16">
        <v>0</v>
      </c>
      <c r="AV43" s="16">
        <v>0.74075211051419809</v>
      </c>
      <c r="AW43" s="16">
        <v>0</v>
      </c>
      <c r="AX43" s="16">
        <v>0</v>
      </c>
      <c r="AY43" s="16">
        <v>0</v>
      </c>
      <c r="AZ43" s="16">
        <v>0.96239447429009972</v>
      </c>
      <c r="BA43" s="16">
        <v>0</v>
      </c>
      <c r="BB43" s="16">
        <v>0</v>
      </c>
      <c r="BC43" s="16">
        <v>0</v>
      </c>
      <c r="BD43" s="16">
        <v>4.1295471987720642</v>
      </c>
      <c r="BE43" s="16">
        <v>0</v>
      </c>
      <c r="BF43" s="16">
        <v>0</v>
      </c>
      <c r="BG43" s="16">
        <v>0</v>
      </c>
      <c r="BH43" s="16">
        <v>0</v>
      </c>
      <c r="BI43" s="16">
        <v>1.0673829623944744</v>
      </c>
      <c r="BJ43" s="16">
        <v>0</v>
      </c>
      <c r="BK43" s="16">
        <v>0.61243284727551806</v>
      </c>
      <c r="BL43" s="16">
        <v>0.20997697620874903</v>
      </c>
      <c r="BM43" s="16">
        <v>0</v>
      </c>
      <c r="BN43" s="16">
        <v>3.4996162701458174E-2</v>
      </c>
      <c r="BO43" s="16">
        <v>0</v>
      </c>
      <c r="BP43" s="16">
        <v>0</v>
      </c>
      <c r="BQ43" s="16">
        <v>2.0414428242517269</v>
      </c>
      <c r="BR43" s="16">
        <v>0</v>
      </c>
      <c r="BS43" s="16">
        <f t="shared" si="3"/>
        <v>186.92617037605524</v>
      </c>
      <c r="BT43" s="16">
        <v>64.684574059861859</v>
      </c>
      <c r="BU43" s="16">
        <v>0</v>
      </c>
      <c r="BV43" s="16">
        <v>0</v>
      </c>
      <c r="BW43" s="16">
        <v>17.346431312356103</v>
      </c>
      <c r="BX43" s="16">
        <v>0.5366078280890253</v>
      </c>
      <c r="BY43" s="16">
        <v>-3.4937835763622411</v>
      </c>
      <c r="BZ43" s="16">
        <f t="shared" si="1"/>
        <v>79.073829623944746</v>
      </c>
      <c r="CA43" s="16">
        <f t="shared" si="2"/>
        <v>266</v>
      </c>
    </row>
    <row r="44" spans="1:79" x14ac:dyDescent="0.2">
      <c r="A44" s="18" t="s">
        <v>165</v>
      </c>
      <c r="B44" s="15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f t="shared" si="3"/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f t="shared" si="1"/>
        <v>0</v>
      </c>
      <c r="CA44" s="16">
        <f t="shared" si="2"/>
        <v>0</v>
      </c>
    </row>
    <row r="45" spans="1:79" x14ac:dyDescent="0.2">
      <c r="A45" s="18" t="s">
        <v>252</v>
      </c>
      <c r="B45" s="15" t="s">
        <v>166</v>
      </c>
      <c r="C45" s="16">
        <v>11.218116326269405</v>
      </c>
      <c r="D45" s="16">
        <v>3.7207218738000765</v>
      </c>
      <c r="E45" s="16">
        <v>0.44760563895339267</v>
      </c>
      <c r="F45" s="16">
        <v>5.5950704869174084E-2</v>
      </c>
      <c r="G45" s="16">
        <v>1.1469894498180688</v>
      </c>
      <c r="H45" s="16">
        <v>2.9513996818489332</v>
      </c>
      <c r="I45" s="16">
        <v>0.44760563895339267</v>
      </c>
      <c r="J45" s="16">
        <v>69.252984951820224</v>
      </c>
      <c r="K45" s="16">
        <v>0.32171655299775098</v>
      </c>
      <c r="L45" s="16">
        <v>75.421550163646671</v>
      </c>
      <c r="M45" s="16">
        <v>5.3153169625715382</v>
      </c>
      <c r="N45" s="16">
        <v>13.805836426468705</v>
      </c>
      <c r="O45" s="16">
        <v>11.875537108482201</v>
      </c>
      <c r="P45" s="16">
        <v>7.0358011372986411</v>
      </c>
      <c r="Q45" s="16">
        <v>11.330017736007752</v>
      </c>
      <c r="R45" s="16">
        <v>23.765061893181695</v>
      </c>
      <c r="S45" s="16">
        <v>196.51286317675667</v>
      </c>
      <c r="T45" s="16">
        <v>25.177817191128337</v>
      </c>
      <c r="U45" s="16">
        <v>3.3150792634985646</v>
      </c>
      <c r="V45" s="16">
        <v>1.0350880400797207</v>
      </c>
      <c r="W45" s="16">
        <v>1.2309155071218298</v>
      </c>
      <c r="X45" s="16">
        <v>4.5459947706203945</v>
      </c>
      <c r="Y45" s="16">
        <v>30.954727468870562</v>
      </c>
      <c r="Z45" s="16">
        <v>18.114040701395112</v>
      </c>
      <c r="AA45" s="16">
        <v>46.411109688979906</v>
      </c>
      <c r="AB45" s="16">
        <v>32.591285586293907</v>
      </c>
      <c r="AC45" s="16">
        <v>0.55950704869174095</v>
      </c>
      <c r="AD45" s="16">
        <v>0.23779049569398988</v>
      </c>
      <c r="AE45" s="16">
        <v>26.366769669598288</v>
      </c>
      <c r="AF45" s="16">
        <v>16.337605821798835</v>
      </c>
      <c r="AG45" s="16">
        <v>8.7003346071565701</v>
      </c>
      <c r="AH45" s="16">
        <v>2.7275968623722369</v>
      </c>
      <c r="AI45" s="16">
        <v>7.8890493865535465</v>
      </c>
      <c r="AJ45" s="16">
        <v>15.050739609807827</v>
      </c>
      <c r="AK45" s="16">
        <v>0.93717430655866596</v>
      </c>
      <c r="AL45" s="16">
        <v>19.484832970689876</v>
      </c>
      <c r="AM45" s="16">
        <v>0.27975352434587047</v>
      </c>
      <c r="AN45" s="16">
        <v>1.3847799455120586</v>
      </c>
      <c r="AO45" s="16">
        <v>1.2029401546872429</v>
      </c>
      <c r="AP45" s="16">
        <v>6.2245159166956165</v>
      </c>
      <c r="AQ45" s="16">
        <v>12.910625148561921</v>
      </c>
      <c r="AR45" s="16">
        <v>119.95831123950924</v>
      </c>
      <c r="AS45" s="16">
        <v>3.7626849024519569</v>
      </c>
      <c r="AT45" s="16">
        <v>0.93717430655866596</v>
      </c>
      <c r="AU45" s="16">
        <v>0.29374120056316394</v>
      </c>
      <c r="AV45" s="16">
        <v>5.706971896655757</v>
      </c>
      <c r="AW45" s="16">
        <v>4.0004753981459471</v>
      </c>
      <c r="AX45" s="16">
        <v>28.03130313945622</v>
      </c>
      <c r="AY45" s="16">
        <v>17.960176263004882</v>
      </c>
      <c r="AZ45" s="16">
        <v>2.7275968623722369</v>
      </c>
      <c r="BA45" s="16">
        <v>0.61545775356091492</v>
      </c>
      <c r="BB45" s="16">
        <v>14.910862847634894</v>
      </c>
      <c r="BC45" s="16">
        <v>31.430308460258544</v>
      </c>
      <c r="BD45" s="16">
        <v>6.8259859940392387</v>
      </c>
      <c r="BE45" s="16">
        <v>34.115942293978904</v>
      </c>
      <c r="BF45" s="16">
        <v>8.3506427017242331</v>
      </c>
      <c r="BG45" s="16">
        <v>12.071364575524308</v>
      </c>
      <c r="BH45" s="16">
        <v>11.134190268965643</v>
      </c>
      <c r="BI45" s="16">
        <v>48.677113236181455</v>
      </c>
      <c r="BJ45" s="16">
        <v>0.79729754438573064</v>
      </c>
      <c r="BK45" s="16">
        <v>16.855149841838696</v>
      </c>
      <c r="BL45" s="16">
        <v>15.344480810370994</v>
      </c>
      <c r="BM45" s="16">
        <v>10.700572306229544</v>
      </c>
      <c r="BN45" s="16">
        <v>3.5948327878444348</v>
      </c>
      <c r="BO45" s="16">
        <v>17.890237881918413</v>
      </c>
      <c r="BP45" s="16">
        <v>0.57349472490903441</v>
      </c>
      <c r="BQ45" s="16">
        <v>12.057376899307014</v>
      </c>
      <c r="BR45" s="16">
        <v>0</v>
      </c>
      <c r="BS45" s="16">
        <f t="shared" si="3"/>
        <v>1147.6188952478469</v>
      </c>
      <c r="BT45" s="16">
        <v>113.64986926550986</v>
      </c>
      <c r="BU45" s="16">
        <v>0</v>
      </c>
      <c r="BV45" s="16">
        <v>0</v>
      </c>
      <c r="BW45" s="16">
        <v>289.71274981258347</v>
      </c>
      <c r="BX45" s="16">
        <v>0</v>
      </c>
      <c r="BY45" s="16">
        <v>-20.981514325940282</v>
      </c>
      <c r="BZ45" s="16">
        <f t="shared" si="1"/>
        <v>382.38110475215302</v>
      </c>
      <c r="CA45" s="16">
        <f t="shared" si="2"/>
        <v>1530</v>
      </c>
    </row>
    <row r="46" spans="1:79" x14ac:dyDescent="0.2">
      <c r="A46" s="18" t="s">
        <v>253</v>
      </c>
      <c r="B46" s="15" t="s">
        <v>167</v>
      </c>
      <c r="C46" s="16">
        <v>2.6865334687888022E-2</v>
      </c>
      <c r="D46" s="16">
        <v>0</v>
      </c>
      <c r="E46" s="16">
        <v>7.6758099108251493E-3</v>
      </c>
      <c r="F46" s="16">
        <v>0</v>
      </c>
      <c r="G46" s="16">
        <v>3.4541144598713172E-2</v>
      </c>
      <c r="H46" s="16">
        <v>5.7568574331188622E-2</v>
      </c>
      <c r="I46" s="16">
        <v>1.3432667343944011E-2</v>
      </c>
      <c r="J46" s="16">
        <v>0.17462467547127214</v>
      </c>
      <c r="K46" s="16">
        <v>4.2216954509538329E-2</v>
      </c>
      <c r="L46" s="16">
        <v>0.22451743989163561</v>
      </c>
      <c r="M46" s="16">
        <v>0.84433909019076647</v>
      </c>
      <c r="N46" s="16">
        <v>0</v>
      </c>
      <c r="O46" s="16">
        <v>3.2622192121006886E-2</v>
      </c>
      <c r="P46" s="16">
        <v>3.2622192121006886E-2</v>
      </c>
      <c r="Q46" s="16">
        <v>1.1513714866237725E-2</v>
      </c>
      <c r="R46" s="16">
        <v>6.332543176430748E-2</v>
      </c>
      <c r="S46" s="16">
        <v>0.43752116491703352</v>
      </c>
      <c r="T46" s="16">
        <v>3.4138164578394852</v>
      </c>
      <c r="U46" s="16">
        <v>1.1513714866237725E-2</v>
      </c>
      <c r="V46" s="16">
        <v>2.302742973247545E-2</v>
      </c>
      <c r="W46" s="16">
        <v>1.9189524777062873E-3</v>
      </c>
      <c r="X46" s="16">
        <v>7.292019415283893E-2</v>
      </c>
      <c r="Y46" s="16">
        <v>0</v>
      </c>
      <c r="Z46" s="16">
        <v>2.8784287165594311E-2</v>
      </c>
      <c r="AA46" s="16">
        <v>6.5244384242013773E-2</v>
      </c>
      <c r="AB46" s="16">
        <v>2.4946382210181736E-2</v>
      </c>
      <c r="AC46" s="16">
        <v>4.6054859464950901E-2</v>
      </c>
      <c r="AD46" s="16">
        <v>3.8379049554125746E-3</v>
      </c>
      <c r="AE46" s="16">
        <v>5.7568574331188622E-2</v>
      </c>
      <c r="AF46" s="16">
        <v>0.6409301275539</v>
      </c>
      <c r="AG46" s="16">
        <v>2.6865334687888022E-2</v>
      </c>
      <c r="AH46" s="16">
        <v>5.1811716898069758E-2</v>
      </c>
      <c r="AI46" s="16">
        <v>7.4839146630545209E-2</v>
      </c>
      <c r="AJ46" s="16">
        <v>5.5649621853482337E-2</v>
      </c>
      <c r="AK46" s="16">
        <v>1.3432667343944011E-2</v>
      </c>
      <c r="AL46" s="16">
        <v>7.8677051585957794E-2</v>
      </c>
      <c r="AM46" s="16">
        <v>0</v>
      </c>
      <c r="AN46" s="16">
        <v>8.0596004063664073E-2</v>
      </c>
      <c r="AO46" s="16">
        <v>2.8784287165594311E-2</v>
      </c>
      <c r="AP46" s="16">
        <v>9.402867140760808E-2</v>
      </c>
      <c r="AQ46" s="16">
        <v>0.28400496670053055</v>
      </c>
      <c r="AR46" s="16">
        <v>21.74940738232306</v>
      </c>
      <c r="AS46" s="16">
        <v>0.16886781803815332</v>
      </c>
      <c r="AT46" s="16">
        <v>1.9189524777062873E-3</v>
      </c>
      <c r="AU46" s="16">
        <v>0.10746133875155209</v>
      </c>
      <c r="AV46" s="16">
        <v>0.15159724573879671</v>
      </c>
      <c r="AW46" s="16">
        <v>5.7568574331188626E-3</v>
      </c>
      <c r="AX46" s="16">
        <v>0.19573315272604133</v>
      </c>
      <c r="AY46" s="16">
        <v>3.9587989615080712</v>
      </c>
      <c r="AZ46" s="16">
        <v>0.6409301275539</v>
      </c>
      <c r="BA46" s="16">
        <v>1.9247093351394062</v>
      </c>
      <c r="BB46" s="16">
        <v>1.7923016141776724</v>
      </c>
      <c r="BC46" s="16">
        <v>4.981600632125522</v>
      </c>
      <c r="BD46" s="16">
        <v>1.141776724235241</v>
      </c>
      <c r="BE46" s="16">
        <v>1.7481657071904277</v>
      </c>
      <c r="BF46" s="16">
        <v>0.76182413364939605</v>
      </c>
      <c r="BG46" s="16">
        <v>9.435489332881815</v>
      </c>
      <c r="BH46" s="16">
        <v>0.18613839033750987</v>
      </c>
      <c r="BI46" s="16">
        <v>4.8204086239981931</v>
      </c>
      <c r="BJ46" s="16">
        <v>3.8379049554125746E-3</v>
      </c>
      <c r="BK46" s="16">
        <v>4.0413139180494415</v>
      </c>
      <c r="BL46" s="16">
        <v>0.93069195168754937</v>
      </c>
      <c r="BM46" s="16">
        <v>2.8784287165594311E-2</v>
      </c>
      <c r="BN46" s="16">
        <v>0.32238401625465629</v>
      </c>
      <c r="BO46" s="16">
        <v>7.1001241675132637E-2</v>
      </c>
      <c r="BP46" s="16">
        <v>1.182074726267073</v>
      </c>
      <c r="BQ46" s="16">
        <v>1.0477480528276331</v>
      </c>
      <c r="BR46" s="16">
        <v>0</v>
      </c>
      <c r="BS46" s="16">
        <f t="shared" si="3"/>
        <v>68.583361553222716</v>
      </c>
      <c r="BT46" s="16">
        <v>0.17654362794897843</v>
      </c>
      <c r="BU46" s="16">
        <v>0</v>
      </c>
      <c r="BV46" s="16">
        <v>0</v>
      </c>
      <c r="BW46" s="16">
        <v>1.4104300711141213</v>
      </c>
      <c r="BX46" s="16">
        <v>0</v>
      </c>
      <c r="BY46" s="16">
        <v>-2.170335252285811</v>
      </c>
      <c r="BZ46" s="16">
        <f t="shared" si="1"/>
        <v>-0.58336155322271122</v>
      </c>
      <c r="CA46" s="16">
        <f t="shared" si="2"/>
        <v>68</v>
      </c>
    </row>
    <row r="47" spans="1:79" x14ac:dyDescent="0.2">
      <c r="A47" s="18" t="s">
        <v>168</v>
      </c>
      <c r="B47" s="15" t="s">
        <v>46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f t="shared" si="3"/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f t="shared" si="1"/>
        <v>0</v>
      </c>
      <c r="CA47" s="16">
        <f t="shared" si="2"/>
        <v>0</v>
      </c>
    </row>
    <row r="48" spans="1:79" x14ac:dyDescent="0.2">
      <c r="A48" s="18" t="s">
        <v>169</v>
      </c>
      <c r="B48" s="15" t="s">
        <v>24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f t="shared" si="3"/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f t="shared" si="1"/>
        <v>0</v>
      </c>
      <c r="CA48" s="16">
        <f t="shared" si="2"/>
        <v>0</v>
      </c>
    </row>
    <row r="49" spans="1:79" x14ac:dyDescent="0.2">
      <c r="A49" s="18" t="s">
        <v>170</v>
      </c>
      <c r="B49" s="15" t="s">
        <v>44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f t="shared" si="3"/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f t="shared" si="1"/>
        <v>0</v>
      </c>
      <c r="CA49" s="16">
        <f t="shared" si="2"/>
        <v>0</v>
      </c>
    </row>
    <row r="50" spans="1:79" x14ac:dyDescent="0.2">
      <c r="A50" s="18" t="s">
        <v>171</v>
      </c>
      <c r="B50" s="15" t="s">
        <v>59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f t="shared" si="3"/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f t="shared" si="1"/>
        <v>0</v>
      </c>
      <c r="CA50" s="16">
        <f t="shared" si="2"/>
        <v>0</v>
      </c>
    </row>
    <row r="51" spans="1:79" x14ac:dyDescent="0.2">
      <c r="A51" s="18" t="s">
        <v>172</v>
      </c>
      <c r="B51" s="15" t="s">
        <v>45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f t="shared" si="3"/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f t="shared" si="1"/>
        <v>0</v>
      </c>
      <c r="CA51" s="16">
        <f t="shared" si="2"/>
        <v>0</v>
      </c>
    </row>
    <row r="52" spans="1:79" x14ac:dyDescent="0.2">
      <c r="A52" s="18" t="s">
        <v>254</v>
      </c>
      <c r="B52" s="15" t="s">
        <v>47</v>
      </c>
      <c r="C52" s="16">
        <v>0.7897915738402892</v>
      </c>
      <c r="D52" s="16">
        <v>0.53611564928956879</v>
      </c>
      <c r="E52" s="16">
        <v>3.3615525521065399E-2</v>
      </c>
      <c r="F52" s="16">
        <v>9.3568988563790291E-3</v>
      </c>
      <c r="G52" s="16">
        <v>0.59295014604683394</v>
      </c>
      <c r="H52" s="16">
        <v>0.32749145997326601</v>
      </c>
      <c r="I52" s="16">
        <v>5.3368978662310017E-2</v>
      </c>
      <c r="J52" s="16">
        <v>4.990346056735482E-2</v>
      </c>
      <c r="K52" s="16">
        <v>6.9310361899103912E-4</v>
      </c>
      <c r="L52" s="16">
        <v>0.31120352492697656</v>
      </c>
      <c r="M52" s="16">
        <v>3.9160354472993715E-2</v>
      </c>
      <c r="N52" s="16">
        <v>2.4258626664686372E-3</v>
      </c>
      <c r="O52" s="16">
        <v>4.0893113520471307E-2</v>
      </c>
      <c r="P52" s="16">
        <v>0</v>
      </c>
      <c r="Q52" s="16">
        <v>4.6437942472399622E-2</v>
      </c>
      <c r="R52" s="16">
        <v>0</v>
      </c>
      <c r="S52" s="16">
        <v>0.28243972473884843</v>
      </c>
      <c r="T52" s="16">
        <v>0</v>
      </c>
      <c r="U52" s="16">
        <v>73.999554433387786</v>
      </c>
      <c r="V52" s="16">
        <v>0</v>
      </c>
      <c r="W52" s="16">
        <v>0.69726224070498544</v>
      </c>
      <c r="X52" s="16">
        <v>0.38086043863557606</v>
      </c>
      <c r="Y52" s="16">
        <v>0.14173969008366752</v>
      </c>
      <c r="Z52" s="16">
        <v>4.158621713946235E-3</v>
      </c>
      <c r="AA52" s="16">
        <v>0.67092430318332585</v>
      </c>
      <c r="AB52" s="16">
        <v>1.1588692509530174</v>
      </c>
      <c r="AC52" s="16">
        <v>1.1682261498093964</v>
      </c>
      <c r="AD52" s="16">
        <v>9.530174761126789E-2</v>
      </c>
      <c r="AE52" s="16">
        <v>6.7924154661121838E-2</v>
      </c>
      <c r="AF52" s="16">
        <v>3.4655180949551956E-4</v>
      </c>
      <c r="AG52" s="16">
        <v>0.28971731273825435</v>
      </c>
      <c r="AH52" s="16">
        <v>8.8024159611861968E-2</v>
      </c>
      <c r="AI52" s="16">
        <v>7.2082776375068075E-2</v>
      </c>
      <c r="AJ52" s="16">
        <v>0.13792762017921678</v>
      </c>
      <c r="AK52" s="16">
        <v>6.9310361899103919E-3</v>
      </c>
      <c r="AL52" s="16">
        <v>3.708104361602059E-2</v>
      </c>
      <c r="AM52" s="16">
        <v>9.1836229516312679E-2</v>
      </c>
      <c r="AN52" s="16">
        <v>0.10327243922966484</v>
      </c>
      <c r="AO52" s="16">
        <v>6.6884499232635286E-2</v>
      </c>
      <c r="AP52" s="16">
        <v>0.67889499480172288</v>
      </c>
      <c r="AQ52" s="16">
        <v>1.732759047477598E-3</v>
      </c>
      <c r="AR52" s="16">
        <v>2.2664488341006983</v>
      </c>
      <c r="AS52" s="16">
        <v>1.8277142432793705</v>
      </c>
      <c r="AT52" s="16">
        <v>2.7031041140650528E-2</v>
      </c>
      <c r="AU52" s="16">
        <v>0</v>
      </c>
      <c r="AV52" s="16">
        <v>4.7477597900886181E-2</v>
      </c>
      <c r="AW52" s="16">
        <v>8.3172434278924699E-3</v>
      </c>
      <c r="AX52" s="16">
        <v>1.2766968661814941</v>
      </c>
      <c r="AY52" s="16">
        <v>0</v>
      </c>
      <c r="AZ52" s="16">
        <v>1.3862072379820782E-3</v>
      </c>
      <c r="BA52" s="16">
        <v>0</v>
      </c>
      <c r="BB52" s="16">
        <v>0</v>
      </c>
      <c r="BC52" s="16">
        <v>0</v>
      </c>
      <c r="BD52" s="16">
        <v>1.3862072379820782E-3</v>
      </c>
      <c r="BE52" s="16">
        <v>0</v>
      </c>
      <c r="BF52" s="16">
        <v>6.2725877518689035E-2</v>
      </c>
      <c r="BG52" s="16">
        <v>1.3862072379820784E-2</v>
      </c>
      <c r="BH52" s="16">
        <v>0.11401554532402594</v>
      </c>
      <c r="BI52" s="16">
        <v>6.9310361899103912E-4</v>
      </c>
      <c r="BJ52" s="16">
        <v>0</v>
      </c>
      <c r="BK52" s="16">
        <v>0.24293281845635922</v>
      </c>
      <c r="BL52" s="16">
        <v>5.5101737709787608E-2</v>
      </c>
      <c r="BM52" s="16">
        <v>0</v>
      </c>
      <c r="BN52" s="16">
        <v>1.4555175998811823E-2</v>
      </c>
      <c r="BO52" s="16">
        <v>2.0793108569731177E-2</v>
      </c>
      <c r="BP52" s="16">
        <v>1.3862072379820782E-3</v>
      </c>
      <c r="BQ52" s="16">
        <v>0.1452052081786227</v>
      </c>
      <c r="BR52" s="16">
        <v>0</v>
      </c>
      <c r="BS52" s="16">
        <f t="shared" si="3"/>
        <v>89.203128867765741</v>
      </c>
      <c r="BT52" s="16">
        <v>2.4740333679885143</v>
      </c>
      <c r="BU52" s="16">
        <v>0</v>
      </c>
      <c r="BV52" s="16">
        <v>0</v>
      </c>
      <c r="BW52" s="16">
        <v>13.211594633397693</v>
      </c>
      <c r="BX52" s="16">
        <v>0</v>
      </c>
      <c r="BY52" s="16">
        <v>0.11124313084806178</v>
      </c>
      <c r="BZ52" s="16">
        <f t="shared" si="1"/>
        <v>15.796871132234269</v>
      </c>
      <c r="CA52" s="16">
        <f t="shared" si="2"/>
        <v>105.00000000000001</v>
      </c>
    </row>
    <row r="53" spans="1:79" x14ac:dyDescent="0.2">
      <c r="A53" s="18" t="s">
        <v>255</v>
      </c>
      <c r="B53" s="15" t="s">
        <v>256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f t="shared" si="3"/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f t="shared" si="1"/>
        <v>0</v>
      </c>
      <c r="CA53" s="16">
        <f t="shared" si="2"/>
        <v>0</v>
      </c>
    </row>
    <row r="54" spans="1:79" x14ac:dyDescent="0.2">
      <c r="A54" s="18" t="s">
        <v>174</v>
      </c>
      <c r="B54" s="15" t="s">
        <v>173</v>
      </c>
      <c r="C54" s="16">
        <v>0.81327177832024267</v>
      </c>
      <c r="D54" s="16">
        <v>0.15736362057871245</v>
      </c>
      <c r="E54" s="16">
        <v>1.0080995230167405E-2</v>
      </c>
      <c r="F54" s="16">
        <v>9.2230381893020925E-3</v>
      </c>
      <c r="G54" s="16">
        <v>0.2612479189434872</v>
      </c>
      <c r="H54" s="16">
        <v>7.1496420072109253E-5</v>
      </c>
      <c r="I54" s="16">
        <v>9.3660310294463103E-3</v>
      </c>
      <c r="J54" s="16">
        <v>7.1496420072109253E-5</v>
      </c>
      <c r="K54" s="16">
        <v>1.3012348453123882E-2</v>
      </c>
      <c r="L54" s="16">
        <v>8.3007343703718831E-2</v>
      </c>
      <c r="M54" s="16">
        <v>1.0795959430888496E-2</v>
      </c>
      <c r="N54" s="16">
        <v>0</v>
      </c>
      <c r="O54" s="16">
        <v>2.2592868742786522E-2</v>
      </c>
      <c r="P54" s="16">
        <v>0</v>
      </c>
      <c r="Q54" s="16">
        <v>2.1448926021632772E-2</v>
      </c>
      <c r="R54" s="16">
        <v>0</v>
      </c>
      <c r="S54" s="16">
        <v>0.40359729130705668</v>
      </c>
      <c r="T54" s="16">
        <v>1.0009498810095295E-3</v>
      </c>
      <c r="U54" s="16">
        <v>0</v>
      </c>
      <c r="V54" s="16">
        <v>9.2945346093742018E-4</v>
      </c>
      <c r="W54" s="16">
        <v>3.3799932589089647</v>
      </c>
      <c r="X54" s="16">
        <v>0.39323031039660089</v>
      </c>
      <c r="Y54" s="16">
        <v>0.13898904062018036</v>
      </c>
      <c r="Z54" s="16">
        <v>2.4451775664661363E-2</v>
      </c>
      <c r="AA54" s="16">
        <v>6.0271482120788103E-2</v>
      </c>
      <c r="AB54" s="16">
        <v>0.20576669696753042</v>
      </c>
      <c r="AC54" s="16">
        <v>9.1801403372588269E-2</v>
      </c>
      <c r="AD54" s="16">
        <v>0.1059576945468659</v>
      </c>
      <c r="AE54" s="16">
        <v>4.3612816243986642E-2</v>
      </c>
      <c r="AF54" s="16">
        <v>0</v>
      </c>
      <c r="AG54" s="16">
        <v>2.2378379482570196E-2</v>
      </c>
      <c r="AH54" s="16">
        <v>2.0018997620190591E-3</v>
      </c>
      <c r="AI54" s="16">
        <v>1.0009498810095295E-3</v>
      </c>
      <c r="AJ54" s="16">
        <v>1.0724463010816387E-3</v>
      </c>
      <c r="AK54" s="16">
        <v>8.937052509013655E-3</v>
      </c>
      <c r="AL54" s="16">
        <v>2.4380279244589253E-2</v>
      </c>
      <c r="AM54" s="16">
        <v>2.4165789984372923E-2</v>
      </c>
      <c r="AN54" s="16">
        <v>2.5524221965742999E-2</v>
      </c>
      <c r="AO54" s="16">
        <v>0.11232087593328362</v>
      </c>
      <c r="AP54" s="16">
        <v>7.1496420072109253E-5</v>
      </c>
      <c r="AQ54" s="16">
        <v>0</v>
      </c>
      <c r="AR54" s="16">
        <v>5.4980747035452013E-2</v>
      </c>
      <c r="AS54" s="16">
        <v>7.1496420072109253E-5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8.5795704086531093E-4</v>
      </c>
      <c r="BG54" s="16">
        <v>2.8598568028843701E-4</v>
      </c>
      <c r="BH54" s="16">
        <v>0</v>
      </c>
      <c r="BI54" s="16">
        <v>0</v>
      </c>
      <c r="BJ54" s="16">
        <v>0</v>
      </c>
      <c r="BK54" s="16">
        <v>7.1496420072109253E-4</v>
      </c>
      <c r="BL54" s="16">
        <v>2.8598568028843701E-3</v>
      </c>
      <c r="BM54" s="16">
        <v>0</v>
      </c>
      <c r="BN54" s="16">
        <v>3.6034195716343059E-2</v>
      </c>
      <c r="BO54" s="16">
        <v>9.2444871153237254E-2</v>
      </c>
      <c r="BP54" s="16">
        <v>0</v>
      </c>
      <c r="BQ54" s="16">
        <v>5.8841553719345907E-2</v>
      </c>
      <c r="BR54" s="16">
        <v>0</v>
      </c>
      <c r="BS54" s="16">
        <f t="shared" si="3"/>
        <v>6.7301010142277891</v>
      </c>
      <c r="BT54" s="16">
        <v>0.2189935346808706</v>
      </c>
      <c r="BU54" s="16">
        <v>0</v>
      </c>
      <c r="BV54" s="16">
        <v>0</v>
      </c>
      <c r="BW54" s="16">
        <v>2.2878854423074961E-3</v>
      </c>
      <c r="BX54" s="16">
        <v>0</v>
      </c>
      <c r="BY54" s="16">
        <v>4.8617565649034286E-2</v>
      </c>
      <c r="BZ54" s="16">
        <f t="shared" si="1"/>
        <v>0.26989898577221239</v>
      </c>
      <c r="CA54" s="16">
        <f t="shared" si="2"/>
        <v>7.0000000000000018</v>
      </c>
    </row>
    <row r="55" spans="1:79" x14ac:dyDescent="0.2">
      <c r="A55" s="18" t="s">
        <v>175</v>
      </c>
      <c r="B55" s="15" t="s">
        <v>32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f t="shared" si="3"/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f t="shared" si="1"/>
        <v>0</v>
      </c>
      <c r="CA55" s="16">
        <f t="shared" si="2"/>
        <v>0</v>
      </c>
    </row>
    <row r="56" spans="1:79" x14ac:dyDescent="0.2">
      <c r="A56" s="18" t="s">
        <v>177</v>
      </c>
      <c r="B56" s="15" t="s">
        <v>176</v>
      </c>
      <c r="C56" s="16">
        <v>0</v>
      </c>
      <c r="D56" s="16">
        <v>5.8506143145030224E-4</v>
      </c>
      <c r="E56" s="16">
        <v>0</v>
      </c>
      <c r="F56" s="16">
        <v>0</v>
      </c>
      <c r="G56" s="16">
        <v>0.84463368653708637</v>
      </c>
      <c r="H56" s="16">
        <v>0.14509523499967497</v>
      </c>
      <c r="I56" s="16">
        <v>3.3543522069817332E-2</v>
      </c>
      <c r="J56" s="16">
        <v>0.15270103360852891</v>
      </c>
      <c r="K56" s="16">
        <v>0</v>
      </c>
      <c r="L56" s="16">
        <v>0.13514919066501982</v>
      </c>
      <c r="M56" s="16">
        <v>8.1908600403042316E-3</v>
      </c>
      <c r="N56" s="16">
        <v>0</v>
      </c>
      <c r="O56" s="16">
        <v>0.36371318988493789</v>
      </c>
      <c r="P56" s="16">
        <v>6.2211532210882145E-2</v>
      </c>
      <c r="Q56" s="16">
        <v>0.18838978092699735</v>
      </c>
      <c r="R56" s="16">
        <v>0</v>
      </c>
      <c r="S56" s="16">
        <v>0.54274198790873041</v>
      </c>
      <c r="T56" s="16">
        <v>0</v>
      </c>
      <c r="U56" s="16">
        <v>0</v>
      </c>
      <c r="V56" s="16">
        <v>0.22232334395111486</v>
      </c>
      <c r="W56" s="16">
        <v>6.2268088149255671</v>
      </c>
      <c r="X56" s="16">
        <v>4.2832347396476633</v>
      </c>
      <c r="Y56" s="16">
        <v>1.3249691217577846</v>
      </c>
      <c r="Z56" s="16">
        <v>0.70519404537476438</v>
      </c>
      <c r="AA56" s="16">
        <v>0.71748033543522072</v>
      </c>
      <c r="AB56" s="16">
        <v>0</v>
      </c>
      <c r="AC56" s="16">
        <v>0.19248521094714946</v>
      </c>
      <c r="AD56" s="16">
        <v>0.11584216342715986</v>
      </c>
      <c r="AE56" s="16">
        <v>0.13612429305077031</v>
      </c>
      <c r="AF56" s="16">
        <v>0</v>
      </c>
      <c r="AG56" s="16">
        <v>3.3153481115517129E-2</v>
      </c>
      <c r="AH56" s="16">
        <v>2.1452252486511086E-3</v>
      </c>
      <c r="AI56" s="16">
        <v>8.3858805174543329E-3</v>
      </c>
      <c r="AJ56" s="16">
        <v>0</v>
      </c>
      <c r="AK56" s="16">
        <v>1.9502047715010075E-4</v>
      </c>
      <c r="AL56" s="16">
        <v>9.2634726646297849E-2</v>
      </c>
      <c r="AM56" s="16">
        <v>0</v>
      </c>
      <c r="AN56" s="16">
        <v>3.120327634401612E-3</v>
      </c>
      <c r="AO56" s="16">
        <v>5.8506143145030227E-2</v>
      </c>
      <c r="AP56" s="16">
        <v>0</v>
      </c>
      <c r="AQ56" s="16">
        <v>0</v>
      </c>
      <c r="AR56" s="16">
        <v>2.6327764415263605E-2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8.9709419489046351E-3</v>
      </c>
      <c r="BG56" s="16">
        <v>0</v>
      </c>
      <c r="BH56" s="16">
        <v>0</v>
      </c>
      <c r="BI56" s="16">
        <v>0</v>
      </c>
      <c r="BJ56" s="16">
        <v>0</v>
      </c>
      <c r="BK56" s="16">
        <v>2.1452252486511086E-3</v>
      </c>
      <c r="BL56" s="16">
        <v>8.9709419489046351E-3</v>
      </c>
      <c r="BM56" s="16">
        <v>0</v>
      </c>
      <c r="BN56" s="16">
        <v>3.3933563024117534E-2</v>
      </c>
      <c r="BO56" s="16">
        <v>2.4572580120912697E-2</v>
      </c>
      <c r="BP56" s="16">
        <v>0</v>
      </c>
      <c r="BQ56" s="16">
        <v>0</v>
      </c>
      <c r="BR56" s="16">
        <v>0</v>
      </c>
      <c r="BS56" s="16">
        <f t="shared" si="3"/>
        <v>16.704478970291888</v>
      </c>
      <c r="BT56" s="16">
        <v>1.8417733862055516</v>
      </c>
      <c r="BU56" s="16">
        <v>0</v>
      </c>
      <c r="BV56" s="16">
        <v>0</v>
      </c>
      <c r="BW56" s="16">
        <v>0</v>
      </c>
      <c r="BX56" s="16">
        <v>0</v>
      </c>
      <c r="BY56" s="16">
        <v>-0.5462523564974322</v>
      </c>
      <c r="BZ56" s="16">
        <f t="shared" si="1"/>
        <v>1.2955210297081194</v>
      </c>
      <c r="CA56" s="16">
        <f t="shared" si="2"/>
        <v>18.000000000000007</v>
      </c>
    </row>
    <row r="57" spans="1:79" x14ac:dyDescent="0.2">
      <c r="A57" s="18" t="s">
        <v>257</v>
      </c>
      <c r="B57" s="15" t="s">
        <v>60</v>
      </c>
      <c r="C57" s="16">
        <v>0.1179357667016106</v>
      </c>
      <c r="D57" s="16">
        <v>5.2415896311826934E-3</v>
      </c>
      <c r="E57" s="16">
        <v>0</v>
      </c>
      <c r="F57" s="16">
        <v>0</v>
      </c>
      <c r="G57" s="16">
        <v>1.7467597445916325</v>
      </c>
      <c r="H57" s="16">
        <v>0</v>
      </c>
      <c r="I57" s="16">
        <v>0</v>
      </c>
      <c r="J57" s="16">
        <v>1.3103974077956734E-3</v>
      </c>
      <c r="K57" s="16">
        <v>1.3103974077956734E-3</v>
      </c>
      <c r="L57" s="16">
        <v>8.5175831506718765E-3</v>
      </c>
      <c r="M57" s="16">
        <v>0</v>
      </c>
      <c r="N57" s="16">
        <v>2.3587153340322121E-2</v>
      </c>
      <c r="O57" s="16">
        <v>4.0412656056418559</v>
      </c>
      <c r="P57" s="16">
        <v>0</v>
      </c>
      <c r="Q57" s="16">
        <v>1.1603569046030686</v>
      </c>
      <c r="R57" s="16">
        <v>0.90351901267511681</v>
      </c>
      <c r="S57" s="16">
        <v>1.6576527208615266</v>
      </c>
      <c r="T57" s="16">
        <v>3.2104736490993997E-2</v>
      </c>
      <c r="U57" s="16">
        <v>0</v>
      </c>
      <c r="V57" s="16">
        <v>0</v>
      </c>
      <c r="W57" s="16">
        <v>2.9307038025350232</v>
      </c>
      <c r="X57" s="16">
        <v>2.1628109215667588</v>
      </c>
      <c r="Y57" s="16">
        <v>1.1151481940341179</v>
      </c>
      <c r="Z57" s="16">
        <v>7.5347850948251222E-2</v>
      </c>
      <c r="AA57" s="16">
        <v>21.753252168112073</v>
      </c>
      <c r="AB57" s="16">
        <v>1.708758219765558</v>
      </c>
      <c r="AC57" s="16">
        <v>6.5519870389783668E-4</v>
      </c>
      <c r="AD57" s="16">
        <v>0.26011388544744113</v>
      </c>
      <c r="AE57" s="16">
        <v>1.0299723625273993</v>
      </c>
      <c r="AF57" s="16">
        <v>0.2162155722862861</v>
      </c>
      <c r="AG57" s="16">
        <v>3.2019560659487278</v>
      </c>
      <c r="AH57" s="16">
        <v>0.16183407986276566</v>
      </c>
      <c r="AI57" s="16">
        <v>8.1244639283331754E-2</v>
      </c>
      <c r="AJ57" s="16">
        <v>1.5986848375107214</v>
      </c>
      <c r="AK57" s="16">
        <v>0.24897550748117792</v>
      </c>
      <c r="AL57" s="16">
        <v>1.9374225674259029</v>
      </c>
      <c r="AM57" s="16">
        <v>0</v>
      </c>
      <c r="AN57" s="16">
        <v>0</v>
      </c>
      <c r="AO57" s="16">
        <v>0</v>
      </c>
      <c r="AP57" s="16">
        <v>6.5519870389783668E-4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9.1727818545697132E-3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f t="shared" si="3"/>
        <v>48.192485466501473</v>
      </c>
      <c r="BT57" s="16">
        <v>5.8751667778519012</v>
      </c>
      <c r="BU57" s="16">
        <v>0</v>
      </c>
      <c r="BV57" s="16">
        <v>0</v>
      </c>
      <c r="BW57" s="16">
        <v>0</v>
      </c>
      <c r="BX57" s="16">
        <v>0</v>
      </c>
      <c r="BY57" s="16">
        <v>0.93234775564662165</v>
      </c>
      <c r="BZ57" s="16">
        <f t="shared" si="1"/>
        <v>6.807514533498523</v>
      </c>
      <c r="CA57" s="16">
        <f t="shared" si="2"/>
        <v>55</v>
      </c>
    </row>
    <row r="58" spans="1:79" x14ac:dyDescent="0.2">
      <c r="A58" s="18" t="s">
        <v>178</v>
      </c>
      <c r="B58" s="15" t="s">
        <v>258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f t="shared" si="3"/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f t="shared" si="1"/>
        <v>0</v>
      </c>
      <c r="CA58" s="16">
        <f t="shared" si="2"/>
        <v>0</v>
      </c>
    </row>
    <row r="59" spans="1:79" x14ac:dyDescent="0.2">
      <c r="A59" s="18" t="s">
        <v>179</v>
      </c>
      <c r="B59" s="15" t="s">
        <v>61</v>
      </c>
      <c r="C59" s="16">
        <v>7.8488248091114626E-3</v>
      </c>
      <c r="D59" s="16">
        <v>0.36104594121912725</v>
      </c>
      <c r="E59" s="16">
        <v>0</v>
      </c>
      <c r="F59" s="16">
        <v>27.219724437998551</v>
      </c>
      <c r="G59" s="16">
        <v>5.6433050377511407</v>
      </c>
      <c r="H59" s="16">
        <v>5.0310967026404469</v>
      </c>
      <c r="I59" s="16">
        <v>1.8915667789958623</v>
      </c>
      <c r="J59" s="16">
        <v>14.277012327773749</v>
      </c>
      <c r="K59" s="16">
        <v>0.18052297060956363</v>
      </c>
      <c r="L59" s="16">
        <v>38.529880987928166</v>
      </c>
      <c r="M59" s="16">
        <v>1.8915667789958623</v>
      </c>
      <c r="N59" s="16">
        <v>5.4941773663780238E-2</v>
      </c>
      <c r="O59" s="16">
        <v>1.970055027086977</v>
      </c>
      <c r="P59" s="16">
        <v>0</v>
      </c>
      <c r="Q59" s="16">
        <v>1.2244166702213881</v>
      </c>
      <c r="R59" s="16">
        <v>7.7546389114021252</v>
      </c>
      <c r="S59" s="16">
        <v>7.4642323934650001</v>
      </c>
      <c r="T59" s="16">
        <v>2.8962163545621298</v>
      </c>
      <c r="U59" s="16">
        <v>4.6386554621848743</v>
      </c>
      <c r="V59" s="16">
        <v>1.883717954186751</v>
      </c>
      <c r="W59" s="16">
        <v>11.600563067866741</v>
      </c>
      <c r="X59" s="16">
        <v>37.847033229535469</v>
      </c>
      <c r="Y59" s="16">
        <v>13.861024612890841</v>
      </c>
      <c r="Z59" s="16">
        <v>12.149980804504544</v>
      </c>
      <c r="AA59" s="16">
        <v>16.47468327432496</v>
      </c>
      <c r="AB59" s="16">
        <v>4.7877831335579915</v>
      </c>
      <c r="AC59" s="16">
        <v>5.8238280083607048</v>
      </c>
      <c r="AD59" s="16">
        <v>0.65145245915625127</v>
      </c>
      <c r="AE59" s="16">
        <v>2.6058098366250051</v>
      </c>
      <c r="AF59" s="16">
        <v>2.3546474427334388E-2</v>
      </c>
      <c r="AG59" s="16">
        <v>1.444183764876509</v>
      </c>
      <c r="AH59" s="16">
        <v>2.0092991511325344</v>
      </c>
      <c r="AI59" s="16">
        <v>0.94185897709337552</v>
      </c>
      <c r="AJ59" s="16">
        <v>0.20406944503689803</v>
      </c>
      <c r="AK59" s="16">
        <v>0.19622062022778655</v>
      </c>
      <c r="AL59" s="16">
        <v>4.7328413598942118</v>
      </c>
      <c r="AM59" s="16">
        <v>3.790982382800836</v>
      </c>
      <c r="AN59" s="16">
        <v>0.21976709465512095</v>
      </c>
      <c r="AO59" s="16">
        <v>3.06104167555347</v>
      </c>
      <c r="AP59" s="16">
        <v>5.2430149724864563</v>
      </c>
      <c r="AQ59" s="16">
        <v>0.49447596297402208</v>
      </c>
      <c r="AR59" s="16">
        <v>24.3784498571002</v>
      </c>
      <c r="AS59" s="16">
        <v>7.8488248091114612E-2</v>
      </c>
      <c r="AT59" s="16">
        <v>0</v>
      </c>
      <c r="AU59" s="16">
        <v>0</v>
      </c>
      <c r="AV59" s="16">
        <v>0.55726656144691378</v>
      </c>
      <c r="AW59" s="16">
        <v>0</v>
      </c>
      <c r="AX59" s="16">
        <v>0</v>
      </c>
      <c r="AY59" s="16">
        <v>0</v>
      </c>
      <c r="AZ59" s="16">
        <v>0</v>
      </c>
      <c r="BA59" s="16">
        <v>7.8488248091114626E-3</v>
      </c>
      <c r="BB59" s="16">
        <v>7.8488248091114626E-3</v>
      </c>
      <c r="BC59" s="16">
        <v>0.47877831335579918</v>
      </c>
      <c r="BD59" s="16">
        <v>0.38459241564646163</v>
      </c>
      <c r="BE59" s="16">
        <v>0</v>
      </c>
      <c r="BF59" s="16">
        <v>0.14127884656400633</v>
      </c>
      <c r="BG59" s="16">
        <v>0.1883717954186751</v>
      </c>
      <c r="BH59" s="16">
        <v>0</v>
      </c>
      <c r="BI59" s="16">
        <v>1.2636607942669453</v>
      </c>
      <c r="BJ59" s="16">
        <v>7.8488248091114626E-3</v>
      </c>
      <c r="BK59" s="16">
        <v>0.76918483129292325</v>
      </c>
      <c r="BL59" s="16">
        <v>3.7046453099006098</v>
      </c>
      <c r="BM59" s="16">
        <v>0</v>
      </c>
      <c r="BN59" s="16">
        <v>13.37439747472593</v>
      </c>
      <c r="BO59" s="16">
        <v>0</v>
      </c>
      <c r="BP59" s="16">
        <v>0.10988354732756048</v>
      </c>
      <c r="BQ59" s="16">
        <v>0.14912767137311778</v>
      </c>
      <c r="BR59" s="16">
        <v>0</v>
      </c>
      <c r="BS59" s="16">
        <f t="shared" si="3"/>
        <v>296.68557778441334</v>
      </c>
      <c r="BT59" s="16">
        <v>59.808045045429331</v>
      </c>
      <c r="BU59" s="16">
        <v>0</v>
      </c>
      <c r="BV59" s="16">
        <v>0</v>
      </c>
      <c r="BW59" s="16">
        <v>5.4706308919506892</v>
      </c>
      <c r="BX59" s="16">
        <v>0</v>
      </c>
      <c r="BY59" s="16">
        <v>6.0357462782067151</v>
      </c>
      <c r="BZ59" s="16">
        <f t="shared" si="1"/>
        <v>71.314422215586731</v>
      </c>
      <c r="CA59" s="16">
        <f t="shared" si="2"/>
        <v>368.00000000000006</v>
      </c>
    </row>
    <row r="60" spans="1:79" x14ac:dyDescent="0.2">
      <c r="A60" s="18" t="s">
        <v>259</v>
      </c>
      <c r="B60" s="15" t="s">
        <v>180</v>
      </c>
      <c r="C60" s="16">
        <v>0.32299759367480235</v>
      </c>
      <c r="D60" s="16">
        <v>0.63403231350979716</v>
      </c>
      <c r="E60" s="16">
        <v>3.588862151942248E-2</v>
      </c>
      <c r="F60" s="16">
        <v>0</v>
      </c>
      <c r="G60" s="16">
        <v>0</v>
      </c>
      <c r="H60" s="16">
        <v>0</v>
      </c>
      <c r="I60" s="16">
        <v>0</v>
      </c>
      <c r="J60" s="16">
        <v>0.14355448607768992</v>
      </c>
      <c r="K60" s="16">
        <v>0</v>
      </c>
      <c r="L60" s="16">
        <v>0.69384668270883476</v>
      </c>
      <c r="M60" s="16">
        <v>0</v>
      </c>
      <c r="N60" s="16">
        <v>0</v>
      </c>
      <c r="O60" s="16">
        <v>0.76562392574767968</v>
      </c>
      <c r="P60" s="16">
        <v>0.65795806118941214</v>
      </c>
      <c r="Q60" s="16">
        <v>0.98095565486421443</v>
      </c>
      <c r="R60" s="16">
        <v>5.5627363355104844</v>
      </c>
      <c r="S60" s="16">
        <v>18.638157442420077</v>
      </c>
      <c r="T60" s="16">
        <v>10.288071502234445</v>
      </c>
      <c r="U60" s="16">
        <v>0</v>
      </c>
      <c r="V60" s="16">
        <v>0</v>
      </c>
      <c r="W60" s="16">
        <v>0</v>
      </c>
      <c r="X60" s="16">
        <v>2.2250945342041937</v>
      </c>
      <c r="Y60" s="16">
        <v>0.17944310759711241</v>
      </c>
      <c r="Z60" s="16">
        <v>1.1962873839807495E-2</v>
      </c>
      <c r="AA60" s="16">
        <v>22.44235132347886</v>
      </c>
      <c r="AB60" s="16">
        <v>11.843245101409417</v>
      </c>
      <c r="AC60" s="16">
        <v>0</v>
      </c>
      <c r="AD60" s="16">
        <v>0</v>
      </c>
      <c r="AE60" s="16">
        <v>7.0939841870058435</v>
      </c>
      <c r="AF60" s="16">
        <v>4.3425232038501207</v>
      </c>
      <c r="AG60" s="16">
        <v>0.28710897215537984</v>
      </c>
      <c r="AH60" s="16">
        <v>0.62206943966998962</v>
      </c>
      <c r="AI60" s="16">
        <v>8.4936404262633207</v>
      </c>
      <c r="AJ60" s="16">
        <v>3.1821244413887935</v>
      </c>
      <c r="AK60" s="16">
        <v>1.280027500859402</v>
      </c>
      <c r="AL60" s="16">
        <v>4.4023375730491576</v>
      </c>
      <c r="AM60" s="16">
        <v>8.9243038844963909</v>
      </c>
      <c r="AN60" s="16">
        <v>2.5720178755586112</v>
      </c>
      <c r="AO60" s="16">
        <v>2.906978343073221</v>
      </c>
      <c r="AP60" s="16">
        <v>153.51955998624956</v>
      </c>
      <c r="AQ60" s="16">
        <v>17.824682021313166</v>
      </c>
      <c r="AR60" s="16">
        <v>0</v>
      </c>
      <c r="AS60" s="16">
        <v>3.8640082502578208</v>
      </c>
      <c r="AT60" s="16">
        <v>0</v>
      </c>
      <c r="AU60" s="16">
        <v>0</v>
      </c>
      <c r="AV60" s="16">
        <v>0</v>
      </c>
      <c r="AW60" s="16">
        <v>0.20336885527672741</v>
      </c>
      <c r="AX60" s="16">
        <v>0</v>
      </c>
      <c r="AY60" s="16">
        <v>1.8303196974905465</v>
      </c>
      <c r="AZ60" s="16">
        <v>2.1892059126847716</v>
      </c>
      <c r="BA60" s="16">
        <v>0</v>
      </c>
      <c r="BB60" s="16">
        <v>0</v>
      </c>
      <c r="BC60" s="16">
        <v>1.1962873839807495E-2</v>
      </c>
      <c r="BD60" s="16">
        <v>25.026332072877278</v>
      </c>
      <c r="BE60" s="16">
        <v>0</v>
      </c>
      <c r="BF60" s="16">
        <v>3.588862151942248E-2</v>
      </c>
      <c r="BG60" s="16">
        <v>1.1962873839807495E-2</v>
      </c>
      <c r="BH60" s="16">
        <v>0.22729460295634238</v>
      </c>
      <c r="BI60" s="16">
        <v>10.096665520797524</v>
      </c>
      <c r="BJ60" s="16">
        <v>0</v>
      </c>
      <c r="BK60" s="16">
        <v>3.0026813337916813</v>
      </c>
      <c r="BL60" s="16">
        <v>1.1125472671020968</v>
      </c>
      <c r="BM60" s="16">
        <v>0</v>
      </c>
      <c r="BN60" s="16">
        <v>0.11962873839807495</v>
      </c>
      <c r="BO60" s="16">
        <v>0</v>
      </c>
      <c r="BP60" s="16">
        <v>2.392574767961499E-2</v>
      </c>
      <c r="BQ60" s="16">
        <v>1.160398762461327</v>
      </c>
      <c r="BR60" s="16">
        <v>0</v>
      </c>
      <c r="BS60" s="16">
        <f t="shared" si="3"/>
        <v>339.7934685458921</v>
      </c>
      <c r="BT60" s="16">
        <v>9.5344104503265736</v>
      </c>
      <c r="BU60" s="16">
        <v>0</v>
      </c>
      <c r="BV60" s="16">
        <v>0</v>
      </c>
      <c r="BW60" s="16">
        <v>5.4072189755929871</v>
      </c>
      <c r="BX60" s="16">
        <v>0</v>
      </c>
      <c r="BY60" s="16">
        <v>-6.7350979718116193</v>
      </c>
      <c r="BZ60" s="16">
        <f t="shared" si="1"/>
        <v>8.2065314541079424</v>
      </c>
      <c r="CA60" s="16">
        <f t="shared" si="2"/>
        <v>348.00000000000006</v>
      </c>
    </row>
    <row r="61" spans="1:79" x14ac:dyDescent="0.2">
      <c r="A61" s="18" t="s">
        <v>260</v>
      </c>
      <c r="B61" s="15" t="s">
        <v>181</v>
      </c>
      <c r="C61" s="16">
        <v>8.5933061825397464E-2</v>
      </c>
      <c r="D61" s="16">
        <v>1.1744185116137653</v>
      </c>
      <c r="E61" s="16">
        <v>0</v>
      </c>
      <c r="F61" s="16">
        <v>0</v>
      </c>
      <c r="G61" s="16">
        <v>4.2393643833862749</v>
      </c>
      <c r="H61" s="16">
        <v>4.7263184003968606</v>
      </c>
      <c r="I61" s="16">
        <v>0.63017578671958141</v>
      </c>
      <c r="J61" s="16">
        <v>2.8644353941799157</v>
      </c>
      <c r="K61" s="16">
        <v>0.71610884854497892</v>
      </c>
      <c r="L61" s="16">
        <v>6.9319336539153955</v>
      </c>
      <c r="M61" s="16">
        <v>1.0598410958465687</v>
      </c>
      <c r="N61" s="16">
        <v>0</v>
      </c>
      <c r="O61" s="16">
        <v>1.7186612365079492</v>
      </c>
      <c r="P61" s="16">
        <v>1.6900168825661499</v>
      </c>
      <c r="Q61" s="16">
        <v>2.8644353941799153E-2</v>
      </c>
      <c r="R61" s="16">
        <v>1.0598410958465687</v>
      </c>
      <c r="S61" s="16">
        <v>2.0623934838095388</v>
      </c>
      <c r="T61" s="16">
        <v>2.8644353941799153E-2</v>
      </c>
      <c r="U61" s="16">
        <v>1.4035733431481585</v>
      </c>
      <c r="V61" s="16">
        <v>5.7288707883598307E-2</v>
      </c>
      <c r="W61" s="16">
        <v>2.7212136244709195</v>
      </c>
      <c r="X61" s="16">
        <v>7.7912642721693697</v>
      </c>
      <c r="Y61" s="16">
        <v>67.858474488122184</v>
      </c>
      <c r="Z61" s="16">
        <v>0.71610884854497892</v>
      </c>
      <c r="AA61" s="16">
        <v>1.2603515734391628</v>
      </c>
      <c r="AB61" s="16">
        <v>2.5207031468783256</v>
      </c>
      <c r="AC61" s="16">
        <v>1.1744185116137653</v>
      </c>
      <c r="AD61" s="16">
        <v>2.4920587929365263</v>
      </c>
      <c r="AE61" s="16">
        <v>25.006520991190662</v>
      </c>
      <c r="AF61" s="16">
        <v>1.4035733431481585</v>
      </c>
      <c r="AG61" s="16">
        <v>0.4869540170105856</v>
      </c>
      <c r="AH61" s="16">
        <v>1.0884854497883678</v>
      </c>
      <c r="AI61" s="16">
        <v>0.91661932613757291</v>
      </c>
      <c r="AJ61" s="16">
        <v>1.489506404973556</v>
      </c>
      <c r="AK61" s="16">
        <v>8.5933061825397464E-2</v>
      </c>
      <c r="AL61" s="16">
        <v>0.22915483153439323</v>
      </c>
      <c r="AM61" s="16">
        <v>0</v>
      </c>
      <c r="AN61" s="16">
        <v>0.80204191037037631</v>
      </c>
      <c r="AO61" s="16">
        <v>2.3774813771693295</v>
      </c>
      <c r="AP61" s="16">
        <v>4.4112305070370699</v>
      </c>
      <c r="AQ61" s="16">
        <v>9.509925508677318</v>
      </c>
      <c r="AR61" s="16">
        <v>110.25211832198494</v>
      </c>
      <c r="AS61" s="16">
        <v>17.501700258439282</v>
      </c>
      <c r="AT61" s="16">
        <v>0.372376601243389</v>
      </c>
      <c r="AU61" s="16">
        <v>2.8644353941799153E-2</v>
      </c>
      <c r="AV61" s="16">
        <v>5.6715820804762318</v>
      </c>
      <c r="AW61" s="16">
        <v>4.6976740464550613</v>
      </c>
      <c r="AX61" s="16">
        <v>4.2680087373280733</v>
      </c>
      <c r="AY61" s="16">
        <v>0.372376601243389</v>
      </c>
      <c r="AZ61" s="16">
        <v>2.4920587929365263</v>
      </c>
      <c r="BA61" s="16">
        <v>5.270561125291044</v>
      </c>
      <c r="BB61" s="16">
        <v>0.6588201406613805</v>
      </c>
      <c r="BC61" s="16">
        <v>1.1457741576719662</v>
      </c>
      <c r="BD61" s="16">
        <v>0</v>
      </c>
      <c r="BE61" s="16">
        <v>15.124218881269952</v>
      </c>
      <c r="BF61" s="16">
        <v>4.8981845240476556</v>
      </c>
      <c r="BG61" s="16">
        <v>14.494043094550372</v>
      </c>
      <c r="BH61" s="16">
        <v>5.9007369120106254</v>
      </c>
      <c r="BI61" s="16">
        <v>101.6588121394452</v>
      </c>
      <c r="BJ61" s="16">
        <v>5.7288707883598307E-2</v>
      </c>
      <c r="BK61" s="16">
        <v>10.85621014394188</v>
      </c>
      <c r="BL61" s="16">
        <v>9.2521263232011268</v>
      </c>
      <c r="BM61" s="16">
        <v>8.6219505364815454</v>
      </c>
      <c r="BN61" s="16">
        <v>4.0388539057936805</v>
      </c>
      <c r="BO61" s="16">
        <v>37.065794000688108</v>
      </c>
      <c r="BP61" s="16">
        <v>10.51247789664029</v>
      </c>
      <c r="BQ61" s="16">
        <v>68.660516398492561</v>
      </c>
      <c r="BR61" s="16">
        <v>0</v>
      </c>
      <c r="BS61" s="16">
        <f t="shared" si="3"/>
        <v>608.69252126323192</v>
      </c>
      <c r="BT61" s="16">
        <v>136.40441347084757</v>
      </c>
      <c r="BU61" s="16">
        <v>0</v>
      </c>
      <c r="BV61" s="16">
        <v>0</v>
      </c>
      <c r="BW61" s="16">
        <v>2783.4864499403907</v>
      </c>
      <c r="BX61" s="16">
        <v>0</v>
      </c>
      <c r="BY61" s="16">
        <v>51.416615325529484</v>
      </c>
      <c r="BZ61" s="16">
        <f t="shared" si="1"/>
        <v>2971.3074787367677</v>
      </c>
      <c r="CA61" s="16">
        <f t="shared" si="2"/>
        <v>3579.9999999999995</v>
      </c>
    </row>
    <row r="62" spans="1:79" x14ac:dyDescent="0.2">
      <c r="A62" s="18" t="s">
        <v>261</v>
      </c>
      <c r="B62" s="15" t="s">
        <v>182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f t="shared" si="3"/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f t="shared" si="1"/>
        <v>0</v>
      </c>
      <c r="CA62" s="16">
        <f t="shared" si="2"/>
        <v>0</v>
      </c>
    </row>
    <row r="63" spans="1:79" x14ac:dyDescent="0.2">
      <c r="A63" s="18" t="s">
        <v>262</v>
      </c>
      <c r="B63" s="15" t="s">
        <v>183</v>
      </c>
      <c r="C63" s="16">
        <v>0</v>
      </c>
      <c r="D63" s="16">
        <v>0</v>
      </c>
      <c r="E63" s="16">
        <v>0</v>
      </c>
      <c r="F63" s="16">
        <v>0.39970457902511075</v>
      </c>
      <c r="G63" s="16">
        <v>2.3800590841949778</v>
      </c>
      <c r="H63" s="16">
        <v>26.671196454948301</v>
      </c>
      <c r="I63" s="16">
        <v>2.2528803545051699</v>
      </c>
      <c r="J63" s="16">
        <v>0</v>
      </c>
      <c r="K63" s="16">
        <v>0</v>
      </c>
      <c r="L63" s="16">
        <v>5.4505169867060561E-2</v>
      </c>
      <c r="M63" s="16">
        <v>0</v>
      </c>
      <c r="N63" s="16">
        <v>0</v>
      </c>
      <c r="O63" s="16">
        <v>0.74490398818316095</v>
      </c>
      <c r="P63" s="16">
        <v>0</v>
      </c>
      <c r="Q63" s="16">
        <v>10.846528803545052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9.0841949778434281E-2</v>
      </c>
      <c r="Y63" s="16">
        <v>0</v>
      </c>
      <c r="Z63" s="16">
        <v>1.8168389955686853E-2</v>
      </c>
      <c r="AA63" s="16">
        <v>47.746528803545047</v>
      </c>
      <c r="AB63" s="16">
        <v>2.1438700147710485</v>
      </c>
      <c r="AC63" s="16">
        <v>6.7949778434268833</v>
      </c>
      <c r="AD63" s="16">
        <v>0.54505169867060566</v>
      </c>
      <c r="AE63" s="16">
        <v>0.19985228951255538</v>
      </c>
      <c r="AF63" s="16">
        <v>0</v>
      </c>
      <c r="AG63" s="16">
        <v>3.1794682422451994</v>
      </c>
      <c r="AH63" s="16">
        <v>32.248892171344167</v>
      </c>
      <c r="AI63" s="16">
        <v>207.93722304283605</v>
      </c>
      <c r="AJ63" s="16">
        <v>44.349039881831608</v>
      </c>
      <c r="AK63" s="16">
        <v>15.225110782865585</v>
      </c>
      <c r="AL63" s="16">
        <v>0.96292466765140339</v>
      </c>
      <c r="AM63" s="16">
        <v>19.367503692762188</v>
      </c>
      <c r="AN63" s="16">
        <v>0</v>
      </c>
      <c r="AO63" s="16">
        <v>0.38153618906942394</v>
      </c>
      <c r="AP63" s="16">
        <v>1.0355982274741506</v>
      </c>
      <c r="AQ63" s="16">
        <v>19.6218611521418</v>
      </c>
      <c r="AR63" s="16">
        <v>8.9751846381093046</v>
      </c>
      <c r="AS63" s="16">
        <v>197.25420974889218</v>
      </c>
      <c r="AT63" s="16">
        <v>0</v>
      </c>
      <c r="AU63" s="16">
        <v>22.528803545051698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7.2673559822747411E-2</v>
      </c>
      <c r="BG63" s="16">
        <v>0</v>
      </c>
      <c r="BH63" s="16">
        <v>10.719350073855244</v>
      </c>
      <c r="BI63" s="16">
        <v>0</v>
      </c>
      <c r="BJ63" s="16">
        <v>0</v>
      </c>
      <c r="BK63" s="16">
        <v>1.8168389955686853E-2</v>
      </c>
      <c r="BL63" s="16">
        <v>0.12717872968980798</v>
      </c>
      <c r="BM63" s="16">
        <v>0</v>
      </c>
      <c r="BN63" s="16">
        <v>0.41787296898079762</v>
      </c>
      <c r="BO63" s="16">
        <v>0.18168389955686856</v>
      </c>
      <c r="BP63" s="16">
        <v>0</v>
      </c>
      <c r="BQ63" s="16">
        <v>0.56322008862629247</v>
      </c>
      <c r="BR63" s="16">
        <v>0</v>
      </c>
      <c r="BS63" s="16">
        <f t="shared" si="3"/>
        <v>686.0565731166912</v>
      </c>
      <c r="BT63" s="16">
        <v>109.95509601181683</v>
      </c>
      <c r="BU63" s="16">
        <v>0</v>
      </c>
      <c r="BV63" s="16">
        <v>0</v>
      </c>
      <c r="BW63" s="16">
        <v>215.16824224519942</v>
      </c>
      <c r="BX63" s="16">
        <v>0</v>
      </c>
      <c r="BY63" s="16">
        <v>-27.179911373707533</v>
      </c>
      <c r="BZ63" s="16">
        <f t="shared" si="1"/>
        <v>297.94342688330875</v>
      </c>
      <c r="CA63" s="16">
        <f t="shared" si="2"/>
        <v>984</v>
      </c>
    </row>
    <row r="64" spans="1:79" x14ac:dyDescent="0.2">
      <c r="A64" s="18" t="s">
        <v>263</v>
      </c>
      <c r="B64" s="15" t="s">
        <v>184</v>
      </c>
      <c r="C64" s="16">
        <v>14.02474032256775</v>
      </c>
      <c r="D64" s="16">
        <v>4.5190829928273848</v>
      </c>
      <c r="E64" s="16">
        <v>0.96095442950927168</v>
      </c>
      <c r="F64" s="16">
        <v>2.2984991084208253</v>
      </c>
      <c r="G64" s="16">
        <v>0.59735005077603376</v>
      </c>
      <c r="H64" s="16">
        <v>0</v>
      </c>
      <c r="I64" s="16">
        <v>0</v>
      </c>
      <c r="J64" s="16">
        <v>61.137479109860145</v>
      </c>
      <c r="K64" s="16">
        <v>2.7400187111683287</v>
      </c>
      <c r="L64" s="16">
        <v>163.66092804196418</v>
      </c>
      <c r="M64" s="16">
        <v>63.410006476942883</v>
      </c>
      <c r="N64" s="16">
        <v>0</v>
      </c>
      <c r="O64" s="16">
        <v>1.3894881615877306</v>
      </c>
      <c r="P64" s="16">
        <v>1.545318609616261</v>
      </c>
      <c r="Q64" s="16">
        <v>4.9735884662439327</v>
      </c>
      <c r="R64" s="16">
        <v>4.8437297595534901</v>
      </c>
      <c r="S64" s="16">
        <v>13.518291366475024</v>
      </c>
      <c r="T64" s="16">
        <v>14.712991468027091</v>
      </c>
      <c r="U64" s="16">
        <v>1.7530925403209687</v>
      </c>
      <c r="V64" s="16">
        <v>0.61033592144507798</v>
      </c>
      <c r="W64" s="16">
        <v>27.776777361085568</v>
      </c>
      <c r="X64" s="16">
        <v>14.336401218624809</v>
      </c>
      <c r="Y64" s="16">
        <v>32.503634284617661</v>
      </c>
      <c r="Z64" s="16">
        <v>8.5706746415691786</v>
      </c>
      <c r="AA64" s="16">
        <v>256.71767725633504</v>
      </c>
      <c r="AB64" s="16">
        <v>37.061674889452178</v>
      </c>
      <c r="AC64" s="16">
        <v>4.7398427942011372</v>
      </c>
      <c r="AD64" s="16">
        <v>0</v>
      </c>
      <c r="AE64" s="16">
        <v>14.310429477286721</v>
      </c>
      <c r="AF64" s="16">
        <v>19.543735356911537</v>
      </c>
      <c r="AG64" s="16">
        <v>35.399483443814518</v>
      </c>
      <c r="AH64" s="16">
        <v>18.478893962049913</v>
      </c>
      <c r="AI64" s="16">
        <v>43.723426542671859</v>
      </c>
      <c r="AJ64" s="16">
        <v>47.073781175285262</v>
      </c>
      <c r="AK64" s="16">
        <v>2.9477926418730358</v>
      </c>
      <c r="AL64" s="16">
        <v>45.216801669611939</v>
      </c>
      <c r="AM64" s="16">
        <v>14.920765398731801</v>
      </c>
      <c r="AN64" s="16">
        <v>5.1164330436034193</v>
      </c>
      <c r="AO64" s="16">
        <v>9.3108692697046997</v>
      </c>
      <c r="AP64" s="16">
        <v>254.08154551051905</v>
      </c>
      <c r="AQ64" s="16">
        <v>23.906987901710391</v>
      </c>
      <c r="AR64" s="16">
        <v>106.05560575408407</v>
      </c>
      <c r="AS64" s="16">
        <v>1.1947001015520675</v>
      </c>
      <c r="AT64" s="16">
        <v>0</v>
      </c>
      <c r="AU64" s="16">
        <v>0.16881631869757474</v>
      </c>
      <c r="AV64" s="16">
        <v>2.2855132377517813</v>
      </c>
      <c r="AW64" s="16">
        <v>0.19478806003566318</v>
      </c>
      <c r="AX64" s="16">
        <v>10.596470465940076</v>
      </c>
      <c r="AY64" s="16">
        <v>0</v>
      </c>
      <c r="AZ64" s="16">
        <v>0</v>
      </c>
      <c r="BA64" s="16">
        <v>0</v>
      </c>
      <c r="BB64" s="16">
        <v>3.895761200713263E-2</v>
      </c>
      <c r="BC64" s="16">
        <v>0.67526527479029896</v>
      </c>
      <c r="BD64" s="16">
        <v>2.4803012977874443</v>
      </c>
      <c r="BE64" s="16">
        <v>9.3368410110427877</v>
      </c>
      <c r="BF64" s="16">
        <v>0.12985870669044211</v>
      </c>
      <c r="BG64" s="16">
        <v>0</v>
      </c>
      <c r="BH64" s="16">
        <v>0</v>
      </c>
      <c r="BI64" s="16">
        <v>11.219792258054198</v>
      </c>
      <c r="BJ64" s="16">
        <v>0</v>
      </c>
      <c r="BK64" s="16">
        <v>2.7530045818373727</v>
      </c>
      <c r="BL64" s="16">
        <v>3.8438177180370867</v>
      </c>
      <c r="BM64" s="16">
        <v>0</v>
      </c>
      <c r="BN64" s="16">
        <v>12.830040221015679</v>
      </c>
      <c r="BO64" s="16">
        <v>8.4018583228716039</v>
      </c>
      <c r="BP64" s="16">
        <v>0</v>
      </c>
      <c r="BQ64" s="16">
        <v>1.532332738947217</v>
      </c>
      <c r="BR64" s="16">
        <v>0</v>
      </c>
      <c r="BS64" s="16">
        <f t="shared" si="3"/>
        <v>1446.1714870581084</v>
      </c>
      <c r="BT64" s="16">
        <v>48.138622570146886</v>
      </c>
      <c r="BU64" s="16">
        <v>0</v>
      </c>
      <c r="BV64" s="16">
        <v>0</v>
      </c>
      <c r="BW64" s="16">
        <v>117.06762408143356</v>
      </c>
      <c r="BX64" s="16">
        <v>0</v>
      </c>
      <c r="BY64" s="16">
        <v>12.622266290310973</v>
      </c>
      <c r="BZ64" s="16">
        <f t="shared" si="1"/>
        <v>177.8285129418914</v>
      </c>
      <c r="CA64" s="16">
        <f t="shared" si="2"/>
        <v>1623.9999999999998</v>
      </c>
    </row>
    <row r="65" spans="1:79" x14ac:dyDescent="0.2">
      <c r="A65" s="18" t="s">
        <v>185</v>
      </c>
      <c r="B65" s="15" t="s">
        <v>12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f t="shared" si="3"/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f t="shared" si="1"/>
        <v>0</v>
      </c>
      <c r="CA65" s="16">
        <f t="shared" si="2"/>
        <v>0</v>
      </c>
    </row>
    <row r="66" spans="1:79" x14ac:dyDescent="0.2">
      <c r="A66" s="18" t="s">
        <v>186</v>
      </c>
      <c r="B66" s="15" t="s">
        <v>48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f t="shared" ref="BS66:BS97" si="4">SUM(C66:BR66)</f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f t="shared" ref="BZ66:BZ129" si="5">SUM(BT66:BY66)</f>
        <v>0</v>
      </c>
      <c r="CA66" s="16">
        <f t="shared" si="2"/>
        <v>0</v>
      </c>
    </row>
    <row r="67" spans="1:79" x14ac:dyDescent="0.2">
      <c r="A67" s="18" t="s">
        <v>264</v>
      </c>
      <c r="B67" s="15" t="s">
        <v>187</v>
      </c>
      <c r="C67" s="16">
        <v>30.275940052260928</v>
      </c>
      <c r="D67" s="16">
        <v>16.752440210449841</v>
      </c>
      <c r="E67" s="16">
        <v>0.47562133089605235</v>
      </c>
      <c r="F67" s="16">
        <v>0.3646430203536401</v>
      </c>
      <c r="G67" s="16">
        <v>0.10040894763361105</v>
      </c>
      <c r="H67" s="16">
        <v>7.9270221816008721E-2</v>
      </c>
      <c r="I67" s="16">
        <v>8.4554903270409293E-2</v>
      </c>
      <c r="J67" s="16">
        <v>5.2846814544005808E-3</v>
      </c>
      <c r="K67" s="16">
        <v>0.94595798033770406</v>
      </c>
      <c r="L67" s="16">
        <v>14.754830620686423</v>
      </c>
      <c r="M67" s="16">
        <v>18.898020880936478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2.0874491744882295</v>
      </c>
      <c r="T67" s="16">
        <v>0</v>
      </c>
      <c r="U67" s="16">
        <v>0</v>
      </c>
      <c r="V67" s="16">
        <v>0</v>
      </c>
      <c r="W67" s="16">
        <v>4.4814098733316934</v>
      </c>
      <c r="X67" s="16">
        <v>1.527272940321768</v>
      </c>
      <c r="Y67" s="16">
        <v>3.3452033606355682</v>
      </c>
      <c r="Z67" s="16">
        <v>0.50732941962245581</v>
      </c>
      <c r="AA67" s="16">
        <v>4.0322119497076434</v>
      </c>
      <c r="AB67" s="16">
        <v>31.174335899509028</v>
      </c>
      <c r="AC67" s="16">
        <v>2.8960054370115187</v>
      </c>
      <c r="AD67" s="16">
        <v>4.2277451635204646E-2</v>
      </c>
      <c r="AE67" s="16">
        <v>1.5219882588673674</v>
      </c>
      <c r="AF67" s="16">
        <v>5.2846814544005808E-3</v>
      </c>
      <c r="AG67" s="16">
        <v>2.9435675701011239</v>
      </c>
      <c r="AH67" s="16">
        <v>2.1138725817602322</v>
      </c>
      <c r="AI67" s="16">
        <v>20.705381938341478</v>
      </c>
      <c r="AJ67" s="16">
        <v>0.9670967061553063</v>
      </c>
      <c r="AK67" s="16">
        <v>0.91424989161130066</v>
      </c>
      <c r="AL67" s="16">
        <v>4.6399503169637102</v>
      </c>
      <c r="AM67" s="16">
        <v>1.7915070130417972</v>
      </c>
      <c r="AN67" s="16">
        <v>1.3528784523265487</v>
      </c>
      <c r="AO67" s="16">
        <v>0.65001581889127147</v>
      </c>
      <c r="AP67" s="16">
        <v>185.30207051710198</v>
      </c>
      <c r="AQ67" s="16">
        <v>1.9341934123106126</v>
      </c>
      <c r="AR67" s="16">
        <v>2.6423407272002906E-2</v>
      </c>
      <c r="AS67" s="16">
        <v>0</v>
      </c>
      <c r="AT67" s="16">
        <v>0</v>
      </c>
      <c r="AU67" s="16">
        <v>0</v>
      </c>
      <c r="AV67" s="16">
        <v>0</v>
      </c>
      <c r="AW67" s="16">
        <v>1.9553321381282149</v>
      </c>
      <c r="AX67" s="16">
        <v>6.806669713267949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8.5823226819465432</v>
      </c>
      <c r="BE67" s="16">
        <v>0</v>
      </c>
      <c r="BF67" s="16">
        <v>1.5854044363201744E-2</v>
      </c>
      <c r="BG67" s="16">
        <v>0</v>
      </c>
      <c r="BH67" s="16">
        <v>0</v>
      </c>
      <c r="BI67" s="16">
        <v>0.91953457306570119</v>
      </c>
      <c r="BJ67" s="16">
        <v>0</v>
      </c>
      <c r="BK67" s="16">
        <v>2.2618436624834484</v>
      </c>
      <c r="BL67" s="16">
        <v>1.0410822465169145</v>
      </c>
      <c r="BM67" s="16">
        <v>0</v>
      </c>
      <c r="BN67" s="16">
        <v>1.4004405854161541</v>
      </c>
      <c r="BO67" s="16">
        <v>0.88782648433929756</v>
      </c>
      <c r="BP67" s="16">
        <v>5.2846814544005808E-3</v>
      </c>
      <c r="BQ67" s="16">
        <v>0.47033664944165171</v>
      </c>
      <c r="BR67" s="16">
        <v>0</v>
      </c>
      <c r="BS67" s="16">
        <f t="shared" si="4"/>
        <v>382.04547638298112</v>
      </c>
      <c r="BT67" s="16">
        <v>40.924573182878099</v>
      </c>
      <c r="BU67" s="16">
        <v>0</v>
      </c>
      <c r="BV67" s="16">
        <v>0</v>
      </c>
      <c r="BW67" s="16">
        <v>25.37175566257719</v>
      </c>
      <c r="BX67" s="16">
        <v>0</v>
      </c>
      <c r="BY67" s="16">
        <v>2.6581947715634922</v>
      </c>
      <c r="BZ67" s="16">
        <f t="shared" si="5"/>
        <v>68.954523617018779</v>
      </c>
      <c r="CA67" s="16">
        <f t="shared" ref="CA67:CA129" si="6">SUM(BZ67,BS67)</f>
        <v>450.99999999999989</v>
      </c>
    </row>
    <row r="68" spans="1:79" x14ac:dyDescent="0.2">
      <c r="A68" s="18" t="s">
        <v>188</v>
      </c>
      <c r="B68" s="15" t="s">
        <v>49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f t="shared" si="4"/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f t="shared" si="5"/>
        <v>0</v>
      </c>
      <c r="CA68" s="16">
        <f t="shared" si="6"/>
        <v>0</v>
      </c>
    </row>
    <row r="69" spans="1:79" x14ac:dyDescent="0.2">
      <c r="A69" s="18" t="s">
        <v>265</v>
      </c>
      <c r="B69" s="15" t="s">
        <v>189</v>
      </c>
      <c r="C69" s="16">
        <v>0.73592786580918923</v>
      </c>
      <c r="D69" s="16">
        <v>1.1953252608294709</v>
      </c>
      <c r="E69" s="16">
        <v>7.3592786580918917E-2</v>
      </c>
      <c r="F69" s="16">
        <v>0.2966012307655217</v>
      </c>
      <c r="G69" s="16">
        <v>36.334765810997332</v>
      </c>
      <c r="H69" s="16">
        <v>0</v>
      </c>
      <c r="I69" s="16">
        <v>0.23861903527752495</v>
      </c>
      <c r="J69" s="16">
        <v>0.84743208790149049</v>
      </c>
      <c r="K69" s="16">
        <v>0</v>
      </c>
      <c r="L69" s="16">
        <v>0.14049531983629973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0.63780415036796401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2.2300844418460279E-3</v>
      </c>
      <c r="AA69" s="16">
        <v>3.0440652631198279</v>
      </c>
      <c r="AB69" s="16">
        <v>2.3282081572872531</v>
      </c>
      <c r="AC69" s="16">
        <v>25.784236316623769</v>
      </c>
      <c r="AD69" s="16">
        <v>0.48615840832243407</v>
      </c>
      <c r="AE69" s="16">
        <v>64.897687342161248</v>
      </c>
      <c r="AF69" s="16">
        <v>0.19624743088245045</v>
      </c>
      <c r="AG69" s="16">
        <v>10.445715525606794</v>
      </c>
      <c r="AH69" s="16">
        <v>29.118212557183586</v>
      </c>
      <c r="AI69" s="16">
        <v>21.48017334386094</v>
      </c>
      <c r="AJ69" s="16">
        <v>29.48617649008818</v>
      </c>
      <c r="AK69" s="16">
        <v>2.2880666373340244</v>
      </c>
      <c r="AL69" s="16">
        <v>4.426717617064365</v>
      </c>
      <c r="AM69" s="16">
        <v>3.9606299687185453</v>
      </c>
      <c r="AN69" s="16">
        <v>0.81844099015749217</v>
      </c>
      <c r="AO69" s="16">
        <v>0.39472494620674692</v>
      </c>
      <c r="AP69" s="16">
        <v>44.755564663407931</v>
      </c>
      <c r="AQ69" s="16">
        <v>0</v>
      </c>
      <c r="AR69" s="16">
        <v>4.3999566037622131</v>
      </c>
      <c r="AS69" s="16">
        <v>8.2513124348303032E-2</v>
      </c>
      <c r="AT69" s="16">
        <v>0</v>
      </c>
      <c r="AU69" s="16">
        <v>0</v>
      </c>
      <c r="AV69" s="16">
        <v>1.7840675534768223E-2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0.10258388432491729</v>
      </c>
      <c r="BC69" s="16">
        <v>0</v>
      </c>
      <c r="BD69" s="16">
        <v>0</v>
      </c>
      <c r="BE69" s="16">
        <v>0</v>
      </c>
      <c r="BF69" s="16">
        <v>7.8052955464610968E-2</v>
      </c>
      <c r="BG69" s="16">
        <v>0</v>
      </c>
      <c r="BH69" s="16">
        <v>0.89426386118025702</v>
      </c>
      <c r="BI69" s="16">
        <v>0</v>
      </c>
      <c r="BJ69" s="16">
        <v>0</v>
      </c>
      <c r="BK69" s="16">
        <v>0.47500798611320388</v>
      </c>
      <c r="BL69" s="16">
        <v>0.11596439097599345</v>
      </c>
      <c r="BM69" s="16">
        <v>0</v>
      </c>
      <c r="BN69" s="16">
        <v>2.2300844418460277E-2</v>
      </c>
      <c r="BO69" s="16">
        <v>0</v>
      </c>
      <c r="BP69" s="16">
        <v>0</v>
      </c>
      <c r="BQ69" s="16">
        <v>0</v>
      </c>
      <c r="BR69" s="16">
        <v>0</v>
      </c>
      <c r="BS69" s="16">
        <f t="shared" si="4"/>
        <v>290.60230361695585</v>
      </c>
      <c r="BT69" s="16">
        <v>75.499508778697262</v>
      </c>
      <c r="BU69" s="16">
        <v>0</v>
      </c>
      <c r="BV69" s="16">
        <v>0</v>
      </c>
      <c r="BW69" s="16">
        <v>0.62665372815873377</v>
      </c>
      <c r="BX69" s="16">
        <v>0.51737959050827842</v>
      </c>
      <c r="BY69" s="16">
        <v>2.7541542856798444</v>
      </c>
      <c r="BZ69" s="16">
        <f t="shared" si="5"/>
        <v>79.397696383044121</v>
      </c>
      <c r="CA69" s="16">
        <f t="shared" si="6"/>
        <v>370</v>
      </c>
    </row>
    <row r="70" spans="1:79" x14ac:dyDescent="0.2">
      <c r="A70" s="18" t="s">
        <v>191</v>
      </c>
      <c r="B70" s="15" t="s">
        <v>190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9.9679458193912725E-3</v>
      </c>
      <c r="J70" s="16">
        <v>0.86845727951446461</v>
      </c>
      <c r="K70" s="16">
        <v>0</v>
      </c>
      <c r="L70" s="16">
        <v>1.2758970648820829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0.54823702006651998</v>
      </c>
      <c r="T70" s="16">
        <v>0.56817291170530249</v>
      </c>
      <c r="U70" s="16">
        <v>0</v>
      </c>
      <c r="V70" s="16">
        <v>0</v>
      </c>
      <c r="W70" s="16">
        <v>4.9839729096956366E-2</v>
      </c>
      <c r="X70" s="16">
        <v>0.4149157447321617</v>
      </c>
      <c r="Y70" s="16">
        <v>0</v>
      </c>
      <c r="Z70" s="16">
        <v>2.2427878093630362E-2</v>
      </c>
      <c r="AA70" s="16">
        <v>0.18316100443131464</v>
      </c>
      <c r="AB70" s="16">
        <v>0.19437494347812981</v>
      </c>
      <c r="AC70" s="16">
        <v>4.24260693937841</v>
      </c>
      <c r="AD70" s="16">
        <v>29.617259015866317</v>
      </c>
      <c r="AE70" s="16">
        <v>5.5882796249962317</v>
      </c>
      <c r="AF70" s="16">
        <v>0.36756800209005319</v>
      </c>
      <c r="AG70" s="16">
        <v>13.916498357097639</v>
      </c>
      <c r="AH70" s="16">
        <v>2.0484128658849063</v>
      </c>
      <c r="AI70" s="16">
        <v>1.4117103266712889</v>
      </c>
      <c r="AJ70" s="16">
        <v>6.9713321074367709</v>
      </c>
      <c r="AK70" s="16">
        <v>1.4727639948150606</v>
      </c>
      <c r="AL70" s="16">
        <v>5.1272621308493855</v>
      </c>
      <c r="AM70" s="16">
        <v>0.83232347591917122</v>
      </c>
      <c r="AN70" s="16">
        <v>2.616585777590209E-2</v>
      </c>
      <c r="AO70" s="16">
        <v>0.22801676061857534</v>
      </c>
      <c r="AP70" s="16">
        <v>5.3340970066017546</v>
      </c>
      <c r="AQ70" s="16">
        <v>0</v>
      </c>
      <c r="AR70" s="16">
        <v>4.3609762959836817E-2</v>
      </c>
      <c r="AS70" s="16">
        <v>2.4919864548478183E-2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9.9679458193912732E-2</v>
      </c>
      <c r="BE70" s="16">
        <v>0</v>
      </c>
      <c r="BF70" s="16">
        <v>1.2459932274239091E-3</v>
      </c>
      <c r="BG70" s="16">
        <v>0</v>
      </c>
      <c r="BH70" s="16">
        <v>0</v>
      </c>
      <c r="BI70" s="16">
        <v>0</v>
      </c>
      <c r="BJ70" s="16">
        <v>0</v>
      </c>
      <c r="BK70" s="16">
        <v>2.7411851003326E-2</v>
      </c>
      <c r="BL70" s="16">
        <v>6.2299661371195457E-3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f t="shared" si="4"/>
        <v>81.522844883891509</v>
      </c>
      <c r="BT70" s="16">
        <v>42.028597554235873</v>
      </c>
      <c r="BU70" s="16">
        <v>0</v>
      </c>
      <c r="BV70" s="16">
        <v>0</v>
      </c>
      <c r="BW70" s="16">
        <v>0.8410454285111385</v>
      </c>
      <c r="BX70" s="16">
        <v>0</v>
      </c>
      <c r="BY70" s="16">
        <v>-0.3924878666385313</v>
      </c>
      <c r="BZ70" s="16">
        <f t="shared" si="5"/>
        <v>42.477155116108477</v>
      </c>
      <c r="CA70" s="16">
        <f t="shared" si="6"/>
        <v>123.99999999999999</v>
      </c>
    </row>
    <row r="71" spans="1:79" x14ac:dyDescent="0.2">
      <c r="A71" s="18" t="s">
        <v>266</v>
      </c>
      <c r="B71" s="15" t="s">
        <v>50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0.38187583851689233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3.7809488962068545E-3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0.68435175021344063</v>
      </c>
      <c r="AD71" s="16">
        <v>1.8337602146603245</v>
      </c>
      <c r="AE71" s="16">
        <v>0</v>
      </c>
      <c r="AF71" s="16">
        <v>0</v>
      </c>
      <c r="AG71" s="16">
        <v>4.5182339309671917</v>
      </c>
      <c r="AH71" s="16">
        <v>4.4653006464202951</v>
      </c>
      <c r="AI71" s="16">
        <v>0</v>
      </c>
      <c r="AJ71" s="16">
        <v>9.0440297597267953</v>
      </c>
      <c r="AK71" s="16">
        <v>6.4276131235516523E-2</v>
      </c>
      <c r="AL71" s="16">
        <v>0</v>
      </c>
      <c r="AM71" s="16">
        <v>5.4483473594340772</v>
      </c>
      <c r="AN71" s="16">
        <v>0</v>
      </c>
      <c r="AO71" s="16">
        <v>0</v>
      </c>
      <c r="AP71" s="16">
        <v>0.80912306378826693</v>
      </c>
      <c r="AQ71" s="16">
        <v>2.5823880961092813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f t="shared" si="4"/>
        <v>29.835467739968287</v>
      </c>
      <c r="BT71" s="16">
        <v>0.55958043663861445</v>
      </c>
      <c r="BU71" s="16">
        <v>0</v>
      </c>
      <c r="BV71" s="16">
        <v>0</v>
      </c>
      <c r="BW71" s="16">
        <v>0</v>
      </c>
      <c r="BX71" s="16">
        <v>0</v>
      </c>
      <c r="BY71" s="16">
        <v>0.60495182339309672</v>
      </c>
      <c r="BZ71" s="16">
        <f t="shared" si="5"/>
        <v>1.1645322600317112</v>
      </c>
      <c r="CA71" s="16">
        <f t="shared" si="6"/>
        <v>31</v>
      </c>
    </row>
    <row r="72" spans="1:79" x14ac:dyDescent="0.2">
      <c r="A72" s="18" t="s">
        <v>267</v>
      </c>
      <c r="B72" s="15" t="s">
        <v>268</v>
      </c>
      <c r="C72" s="16">
        <v>10.687326640178537</v>
      </c>
      <c r="D72" s="16">
        <v>14.502453708242269</v>
      </c>
      <c r="E72" s="16">
        <v>1.2799937720213825</v>
      </c>
      <c r="F72" s="16">
        <v>0.95688854801598511</v>
      </c>
      <c r="G72" s="16">
        <v>40.475142868676151</v>
      </c>
      <c r="H72" s="16">
        <v>23.723379716396305</v>
      </c>
      <c r="I72" s="16">
        <v>4.7595884920795104</v>
      </c>
      <c r="J72" s="16">
        <v>62.44629810104319</v>
      </c>
      <c r="K72" s="16">
        <v>1.5782447480263651</v>
      </c>
      <c r="L72" s="16">
        <v>55.226139056922577</v>
      </c>
      <c r="M72" s="16">
        <v>93.215857125557193</v>
      </c>
      <c r="N72" s="16">
        <v>0.39766796800664317</v>
      </c>
      <c r="O72" s="16">
        <v>1.4042650120234585</v>
      </c>
      <c r="P72" s="16">
        <v>1.6652346160278182</v>
      </c>
      <c r="Q72" s="16">
        <v>0.95688854801598511</v>
      </c>
      <c r="R72" s="16">
        <v>11.432954080190992</v>
      </c>
      <c r="S72" s="16">
        <v>2.709113032045257</v>
      </c>
      <c r="T72" s="16">
        <v>0.3231052240053976</v>
      </c>
      <c r="U72" s="16">
        <v>6.9219080681156333</v>
      </c>
      <c r="V72" s="16">
        <v>1.081159788018061</v>
      </c>
      <c r="W72" s="16">
        <v>10.724608012179159</v>
      </c>
      <c r="X72" s="16">
        <v>18.280299404305378</v>
      </c>
      <c r="Y72" s="16">
        <v>21.237954916354788</v>
      </c>
      <c r="Z72" s="16">
        <v>3.1813437440531454</v>
      </c>
      <c r="AA72" s="16">
        <v>3.2434793640541835</v>
      </c>
      <c r="AB72" s="16">
        <v>3.7281372000622794</v>
      </c>
      <c r="AC72" s="16">
        <v>42.612608196711861</v>
      </c>
      <c r="AD72" s="16">
        <v>4.4986188880751516</v>
      </c>
      <c r="AE72" s="16">
        <v>161.96270709470562</v>
      </c>
      <c r="AF72" s="16">
        <v>19.933106896332987</v>
      </c>
      <c r="AG72" s="16">
        <v>45.644826452762516</v>
      </c>
      <c r="AH72" s="16">
        <v>99.578544613663496</v>
      </c>
      <c r="AI72" s="16">
        <v>82.516103361378455</v>
      </c>
      <c r="AJ72" s="16">
        <v>45.669680700762925</v>
      </c>
      <c r="AK72" s="16">
        <v>26.457346996441977</v>
      </c>
      <c r="AL72" s="16">
        <v>28.172290108470627</v>
      </c>
      <c r="AM72" s="16">
        <v>67.528991817128102</v>
      </c>
      <c r="AN72" s="16">
        <v>57.226906020955994</v>
      </c>
      <c r="AO72" s="16">
        <v>11.072567484184971</v>
      </c>
      <c r="AP72" s="16">
        <v>431.17149431120282</v>
      </c>
      <c r="AQ72" s="16">
        <v>6.2135620001038001</v>
      </c>
      <c r="AR72" s="16">
        <v>29.203741400487857</v>
      </c>
      <c r="AS72" s="16">
        <v>1.6652346160278182</v>
      </c>
      <c r="AT72" s="16">
        <v>1.2427124000207599E-2</v>
      </c>
      <c r="AU72" s="16">
        <v>0</v>
      </c>
      <c r="AV72" s="16">
        <v>8.6989868001453197E-2</v>
      </c>
      <c r="AW72" s="16">
        <v>3.442313348057505</v>
      </c>
      <c r="AX72" s="16">
        <v>49.91975710883392</v>
      </c>
      <c r="AY72" s="16">
        <v>0</v>
      </c>
      <c r="AZ72" s="16">
        <v>0.21126110800352921</v>
      </c>
      <c r="BA72" s="16">
        <v>0.31067810000518997</v>
      </c>
      <c r="BB72" s="16">
        <v>3.7281372000622794E-2</v>
      </c>
      <c r="BC72" s="16">
        <v>0</v>
      </c>
      <c r="BD72" s="16">
        <v>9.3327701241559069</v>
      </c>
      <c r="BE72" s="16">
        <v>0</v>
      </c>
      <c r="BF72" s="16">
        <v>0.41009509200685079</v>
      </c>
      <c r="BG72" s="16">
        <v>0</v>
      </c>
      <c r="BH72" s="16">
        <v>0</v>
      </c>
      <c r="BI72" s="16">
        <v>5.9401652720992324</v>
      </c>
      <c r="BJ72" s="16">
        <v>1.9013499720317628</v>
      </c>
      <c r="BK72" s="16">
        <v>20.629025840344614</v>
      </c>
      <c r="BL72" s="16">
        <v>1.6652346160278182</v>
      </c>
      <c r="BM72" s="16">
        <v>0</v>
      </c>
      <c r="BN72" s="16">
        <v>2.5724146680429731</v>
      </c>
      <c r="BO72" s="16">
        <v>0</v>
      </c>
      <c r="BP72" s="16">
        <v>0</v>
      </c>
      <c r="BQ72" s="16">
        <v>1.4664006320244967</v>
      </c>
      <c r="BR72" s="16">
        <v>0</v>
      </c>
      <c r="BS72" s="16">
        <f t="shared" si="4"/>
        <v>1655.2059269596509</v>
      </c>
      <c r="BT72" s="16">
        <v>91.438778393527528</v>
      </c>
      <c r="BU72" s="16">
        <v>0</v>
      </c>
      <c r="BV72" s="16">
        <v>0</v>
      </c>
      <c r="BW72" s="16">
        <v>240.78795462802242</v>
      </c>
      <c r="BX72" s="16">
        <v>148.28044357047708</v>
      </c>
      <c r="BY72" s="16">
        <v>19.286896448322192</v>
      </c>
      <c r="BZ72" s="16">
        <f t="shared" si="5"/>
        <v>499.79407304034919</v>
      </c>
      <c r="CA72" s="16">
        <f t="shared" si="6"/>
        <v>2155</v>
      </c>
    </row>
    <row r="73" spans="1:79" x14ac:dyDescent="0.2">
      <c r="A73" s="18" t="s">
        <v>192</v>
      </c>
      <c r="B73" s="15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1.2488985740679333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63.994883698896203</v>
      </c>
      <c r="AG73" s="16">
        <v>3.2999668387891421</v>
      </c>
      <c r="AH73" s="16">
        <v>0.55549765502866078</v>
      </c>
      <c r="AI73" s="16">
        <v>0.18646075133829174</v>
      </c>
      <c r="AJ73" s="16">
        <v>1.8374153204794166</v>
      </c>
      <c r="AK73" s="16">
        <v>2.5249893410393669E-2</v>
      </c>
      <c r="AL73" s="16">
        <v>0.2155952437348998</v>
      </c>
      <c r="AM73" s="16">
        <v>2.9658913259747028</v>
      </c>
      <c r="AN73" s="16">
        <v>1.1226491070159648</v>
      </c>
      <c r="AO73" s="16">
        <v>0</v>
      </c>
      <c r="AP73" s="16">
        <v>0</v>
      </c>
      <c r="AQ73" s="16">
        <v>0</v>
      </c>
      <c r="AR73" s="16">
        <v>0.25832583258325831</v>
      </c>
      <c r="AS73" s="16">
        <v>0</v>
      </c>
      <c r="AT73" s="16">
        <v>0</v>
      </c>
      <c r="AU73" s="16">
        <v>0</v>
      </c>
      <c r="AV73" s="16">
        <v>1.380974939599223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3.2533516509545692</v>
      </c>
      <c r="BC73" s="16">
        <v>0</v>
      </c>
      <c r="BD73" s="16">
        <v>0</v>
      </c>
      <c r="BE73" s="16">
        <v>0</v>
      </c>
      <c r="BF73" s="16">
        <v>1.9422994931072055E-2</v>
      </c>
      <c r="BG73" s="16">
        <v>0</v>
      </c>
      <c r="BH73" s="16">
        <v>0</v>
      </c>
      <c r="BI73" s="16">
        <v>0</v>
      </c>
      <c r="BJ73" s="16">
        <v>0</v>
      </c>
      <c r="BK73" s="16">
        <v>0.17869155336586293</v>
      </c>
      <c r="BL73" s="16">
        <v>7.9634279217395423E-2</v>
      </c>
      <c r="BM73" s="16">
        <v>0</v>
      </c>
      <c r="BN73" s="16">
        <v>4.0788289355251313E-2</v>
      </c>
      <c r="BO73" s="16">
        <v>1.9422994931072054E-3</v>
      </c>
      <c r="BP73" s="16">
        <v>7.7691979724288221E-2</v>
      </c>
      <c r="BQ73" s="16">
        <v>1.0449571272916767</v>
      </c>
      <c r="BR73" s="16">
        <v>0</v>
      </c>
      <c r="BS73" s="16">
        <f t="shared" si="4"/>
        <v>81.788289355251337</v>
      </c>
      <c r="BT73" s="16">
        <v>0.84490027950163427</v>
      </c>
      <c r="BU73" s="16">
        <v>0</v>
      </c>
      <c r="BV73" s="16">
        <v>0</v>
      </c>
      <c r="BW73" s="16">
        <v>0</v>
      </c>
      <c r="BX73" s="16">
        <v>0.81188118811881194</v>
      </c>
      <c r="BY73" s="16">
        <v>-1.445070822871761</v>
      </c>
      <c r="BZ73" s="16">
        <f t="shared" si="5"/>
        <v>0.21171064474868517</v>
      </c>
      <c r="CA73" s="16">
        <f t="shared" si="6"/>
        <v>82.000000000000028</v>
      </c>
    </row>
    <row r="74" spans="1:79" x14ac:dyDescent="0.2">
      <c r="A74" s="18" t="s">
        <v>194</v>
      </c>
      <c r="B74" s="15" t="s">
        <v>193</v>
      </c>
      <c r="C74" s="16">
        <v>3.0257229635387427E-2</v>
      </c>
      <c r="D74" s="16">
        <v>0</v>
      </c>
      <c r="E74" s="16">
        <v>0</v>
      </c>
      <c r="F74" s="16">
        <v>0</v>
      </c>
      <c r="G74" s="16">
        <v>7.4432784903053077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178.09405363389041</v>
      </c>
      <c r="AG74" s="16">
        <v>0</v>
      </c>
      <c r="AH74" s="16">
        <v>1.0590030372385599</v>
      </c>
      <c r="AI74" s="16">
        <v>0</v>
      </c>
      <c r="AJ74" s="16">
        <v>6.0514459270774854E-2</v>
      </c>
      <c r="AK74" s="16">
        <v>0.81694520015546057</v>
      </c>
      <c r="AL74" s="16">
        <v>0</v>
      </c>
      <c r="AM74" s="16">
        <v>9.1981978091577794</v>
      </c>
      <c r="AN74" s="16">
        <v>1.7549193188524708</v>
      </c>
      <c r="AO74" s="16">
        <v>0.84720242979084803</v>
      </c>
      <c r="AP74" s="16">
        <v>0</v>
      </c>
      <c r="AQ74" s="16">
        <v>0.21180060744771201</v>
      </c>
      <c r="AR74" s="16">
        <v>7.7458507866591813</v>
      </c>
      <c r="AS74" s="16">
        <v>0</v>
      </c>
      <c r="AT74" s="16">
        <v>0</v>
      </c>
      <c r="AU74" s="16">
        <v>0</v>
      </c>
      <c r="AV74" s="16">
        <v>2.6021217486433188</v>
      </c>
      <c r="AW74" s="16">
        <v>3.0257229635387427E-2</v>
      </c>
      <c r="AX74" s="16">
        <v>0</v>
      </c>
      <c r="AY74" s="16">
        <v>0</v>
      </c>
      <c r="AZ74" s="16">
        <v>16.1271033956615</v>
      </c>
      <c r="BA74" s="16">
        <v>0.39334398526003661</v>
      </c>
      <c r="BB74" s="16">
        <v>174.34215715910236</v>
      </c>
      <c r="BC74" s="16">
        <v>20.665687840969611</v>
      </c>
      <c r="BD74" s="16">
        <v>3.0257229635387427E-2</v>
      </c>
      <c r="BE74" s="16">
        <v>24.175526478674556</v>
      </c>
      <c r="BF74" s="16">
        <v>22.390349930186698</v>
      </c>
      <c r="BG74" s="16">
        <v>11.921348476342647</v>
      </c>
      <c r="BH74" s="16">
        <v>3.7216392451526539</v>
      </c>
      <c r="BI74" s="16">
        <v>33.948611650904695</v>
      </c>
      <c r="BJ74" s="16">
        <v>2.2390349930186697</v>
      </c>
      <c r="BK74" s="16">
        <v>18.21485224050323</v>
      </c>
      <c r="BL74" s="16">
        <v>49.89417166875387</v>
      </c>
      <c r="BM74" s="16">
        <v>10.257200846396337</v>
      </c>
      <c r="BN74" s="16">
        <v>11.406975572541059</v>
      </c>
      <c r="BO74" s="16">
        <v>7.5340501792114694</v>
      </c>
      <c r="BP74" s="16">
        <v>0.42360121489542402</v>
      </c>
      <c r="BQ74" s="16">
        <v>33.434238747103109</v>
      </c>
      <c r="BR74" s="16">
        <v>0</v>
      </c>
      <c r="BS74" s="16">
        <f t="shared" si="4"/>
        <v>651.01455283499592</v>
      </c>
      <c r="BT74" s="16">
        <v>22.874465604352896</v>
      </c>
      <c r="BU74" s="16">
        <v>0</v>
      </c>
      <c r="BV74" s="16">
        <v>0</v>
      </c>
      <c r="BW74" s="16">
        <v>857.21757280016118</v>
      </c>
      <c r="BX74" s="16">
        <v>551.58929625311282</v>
      </c>
      <c r="BY74" s="16">
        <v>19.304112507377177</v>
      </c>
      <c r="BZ74" s="16">
        <f t="shared" si="5"/>
        <v>1450.985447165004</v>
      </c>
      <c r="CA74" s="16">
        <f t="shared" si="6"/>
        <v>2102</v>
      </c>
    </row>
    <row r="75" spans="1:79" x14ac:dyDescent="0.2">
      <c r="A75" s="18" t="s">
        <v>196</v>
      </c>
      <c r="B75" s="15" t="s">
        <v>195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795.57700071628574</v>
      </c>
      <c r="AG75" s="16">
        <v>0.58969850882333785</v>
      </c>
      <c r="AH75" s="16">
        <v>0</v>
      </c>
      <c r="AI75" s="16">
        <v>9.4720322979748648</v>
      </c>
      <c r="AJ75" s="16">
        <v>0</v>
      </c>
      <c r="AK75" s="16">
        <v>1.0319723904408413</v>
      </c>
      <c r="AL75" s="16">
        <v>1.437390115256886</v>
      </c>
      <c r="AM75" s="16">
        <v>0.18428078400729309</v>
      </c>
      <c r="AN75" s="16">
        <v>0</v>
      </c>
      <c r="AO75" s="16">
        <v>0</v>
      </c>
      <c r="AP75" s="16">
        <v>0.51598619522042066</v>
      </c>
      <c r="AQ75" s="16">
        <v>0</v>
      </c>
      <c r="AR75" s="16">
        <v>1.363677801653969</v>
      </c>
      <c r="AS75" s="16">
        <v>7.3712313602917232E-2</v>
      </c>
      <c r="AT75" s="16">
        <v>0</v>
      </c>
      <c r="AU75" s="16">
        <v>0.47913003841896207</v>
      </c>
      <c r="AV75" s="16">
        <v>2.211369408087517</v>
      </c>
      <c r="AW75" s="16">
        <v>0</v>
      </c>
      <c r="AX75" s="16">
        <v>0</v>
      </c>
      <c r="AY75" s="16">
        <v>0</v>
      </c>
      <c r="AZ75" s="16">
        <v>6.1549781858435892</v>
      </c>
      <c r="BA75" s="16">
        <v>16.400989776649084</v>
      </c>
      <c r="BB75" s="16">
        <v>0</v>
      </c>
      <c r="BC75" s="16">
        <v>11.46226476525363</v>
      </c>
      <c r="BD75" s="16">
        <v>0</v>
      </c>
      <c r="BE75" s="16">
        <v>6.6341082242625511</v>
      </c>
      <c r="BF75" s="16">
        <v>5.4547112066158761</v>
      </c>
      <c r="BG75" s="16">
        <v>0.18428078400729309</v>
      </c>
      <c r="BH75" s="16">
        <v>0</v>
      </c>
      <c r="BI75" s="16">
        <v>101.50185583121703</v>
      </c>
      <c r="BJ75" s="16">
        <v>12.641661782900306</v>
      </c>
      <c r="BK75" s="16">
        <v>1.2531093312495929</v>
      </c>
      <c r="BL75" s="16">
        <v>0.25799309761021033</v>
      </c>
      <c r="BM75" s="16">
        <v>0.18428078400729309</v>
      </c>
      <c r="BN75" s="16">
        <v>0</v>
      </c>
      <c r="BO75" s="16">
        <v>0.11056847040437585</v>
      </c>
      <c r="BP75" s="16">
        <v>5.4915673634173343</v>
      </c>
      <c r="BQ75" s="16">
        <v>29.558637754769812</v>
      </c>
      <c r="BR75" s="16">
        <v>0</v>
      </c>
      <c r="BS75" s="16">
        <f t="shared" si="4"/>
        <v>1010.2272579279808</v>
      </c>
      <c r="BT75" s="16">
        <v>57.200755355863777</v>
      </c>
      <c r="BU75" s="16">
        <v>0</v>
      </c>
      <c r="BV75" s="16">
        <v>0</v>
      </c>
      <c r="BW75" s="16">
        <v>2548.4926743504593</v>
      </c>
      <c r="BX75" s="16">
        <v>1431.603698639057</v>
      </c>
      <c r="BY75" s="16">
        <v>46.475613726639317</v>
      </c>
      <c r="BZ75" s="16">
        <f t="shared" si="5"/>
        <v>4083.7727420720194</v>
      </c>
      <c r="CA75" s="16">
        <f t="shared" si="6"/>
        <v>5094</v>
      </c>
    </row>
    <row r="76" spans="1:79" x14ac:dyDescent="0.2">
      <c r="A76" s="18" t="s">
        <v>269</v>
      </c>
      <c r="B76" s="15" t="s">
        <v>270</v>
      </c>
      <c r="C76" s="16">
        <v>0</v>
      </c>
      <c r="D76" s="16">
        <v>0</v>
      </c>
      <c r="E76" s="16">
        <v>0</v>
      </c>
      <c r="F76" s="16">
        <v>0</v>
      </c>
      <c r="G76" s="16">
        <v>9.7687304206423224</v>
      </c>
      <c r="H76" s="16">
        <v>0</v>
      </c>
      <c r="I76" s="16">
        <v>0</v>
      </c>
      <c r="J76" s="16">
        <v>0.71779419853169768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4.5422914125833991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48.697850156634864</v>
      </c>
      <c r="AG76" s="16">
        <v>0.68414759547552428</v>
      </c>
      <c r="AH76" s="16">
        <v>13.312839275892578</v>
      </c>
      <c r="AI76" s="16">
        <v>4.0151612980366842</v>
      </c>
      <c r="AJ76" s="16">
        <v>2.2431068704115553E-2</v>
      </c>
      <c r="AK76" s="16">
        <v>0.50469904584259995</v>
      </c>
      <c r="AL76" s="16">
        <v>1.0206136260372576</v>
      </c>
      <c r="AM76" s="16">
        <v>7.2788817944854962</v>
      </c>
      <c r="AN76" s="16">
        <v>0.15701748092880885</v>
      </c>
      <c r="AO76" s="16">
        <v>5.6077671760288883E-2</v>
      </c>
      <c r="AP76" s="16">
        <v>11.114594542889256</v>
      </c>
      <c r="AQ76" s="16">
        <v>0</v>
      </c>
      <c r="AR76" s="16">
        <v>2.6244350383815194</v>
      </c>
      <c r="AS76" s="16">
        <v>0</v>
      </c>
      <c r="AT76" s="16">
        <v>0</v>
      </c>
      <c r="AU76" s="16">
        <v>0</v>
      </c>
      <c r="AV76" s="16">
        <v>0.71779419853169768</v>
      </c>
      <c r="AW76" s="16">
        <v>0</v>
      </c>
      <c r="AX76" s="16">
        <v>0</v>
      </c>
      <c r="AY76" s="16">
        <v>0</v>
      </c>
      <c r="AZ76" s="16">
        <v>0.75144080158787097</v>
      </c>
      <c r="BA76" s="16">
        <v>0</v>
      </c>
      <c r="BB76" s="16">
        <v>1.0542602290934309</v>
      </c>
      <c r="BC76" s="16">
        <v>0</v>
      </c>
      <c r="BD76" s="16">
        <v>0</v>
      </c>
      <c r="BE76" s="16">
        <v>0</v>
      </c>
      <c r="BF76" s="16">
        <v>24.236769734796852</v>
      </c>
      <c r="BG76" s="16">
        <v>0.16823301528086665</v>
      </c>
      <c r="BH76" s="16">
        <v>0</v>
      </c>
      <c r="BI76" s="16">
        <v>0</v>
      </c>
      <c r="BJ76" s="16">
        <v>0</v>
      </c>
      <c r="BK76" s="16">
        <v>2.3328311452280173</v>
      </c>
      <c r="BL76" s="16">
        <v>2.3664777482841908</v>
      </c>
      <c r="BM76" s="16">
        <v>0</v>
      </c>
      <c r="BN76" s="16">
        <v>8.4116507640433316</v>
      </c>
      <c r="BO76" s="16">
        <v>4.856326374441017</v>
      </c>
      <c r="BP76" s="16">
        <v>0</v>
      </c>
      <c r="BQ76" s="16">
        <v>0.74022526723581317</v>
      </c>
      <c r="BR76" s="16">
        <v>0</v>
      </c>
      <c r="BS76" s="16">
        <f t="shared" si="4"/>
        <v>150.15357390534953</v>
      </c>
      <c r="BT76" s="16">
        <v>29.844536910825738</v>
      </c>
      <c r="BU76" s="16">
        <v>0</v>
      </c>
      <c r="BV76" s="16">
        <v>0</v>
      </c>
      <c r="BW76" s="16">
        <v>65.599660425185931</v>
      </c>
      <c r="BX76" s="16">
        <v>217.54771982686469</v>
      </c>
      <c r="BY76" s="16">
        <v>5.8545089317741592</v>
      </c>
      <c r="BZ76" s="16">
        <f t="shared" si="5"/>
        <v>318.8464260946505</v>
      </c>
      <c r="CA76" s="16">
        <f t="shared" si="6"/>
        <v>469</v>
      </c>
    </row>
    <row r="77" spans="1:79" x14ac:dyDescent="0.2">
      <c r="A77" s="18" t="s">
        <v>198</v>
      </c>
      <c r="B77" s="15" t="s">
        <v>197</v>
      </c>
      <c r="C77" s="16">
        <v>1.0593868183728221</v>
      </c>
      <c r="D77" s="16">
        <v>2.3330316449558781</v>
      </c>
      <c r="E77" s="16">
        <v>0.16664511749684843</v>
      </c>
      <c r="F77" s="16">
        <v>0.59516113391731584</v>
      </c>
      <c r="G77" s="16">
        <v>5.9516113391731587</v>
      </c>
      <c r="H77" s="16">
        <v>0.86893525551928119</v>
      </c>
      <c r="I77" s="16">
        <v>0.32138701231535055</v>
      </c>
      <c r="J77" s="16">
        <v>1.3569673853314801</v>
      </c>
      <c r="K77" s="16">
        <v>0.45232246177716001</v>
      </c>
      <c r="L77" s="16">
        <v>1.8449995151436791</v>
      </c>
      <c r="M77" s="16">
        <v>0.46422568445550633</v>
      </c>
      <c r="N77" s="16">
        <v>3.5709668035038951E-2</v>
      </c>
      <c r="O77" s="16">
        <v>0.86893525551928119</v>
      </c>
      <c r="P77" s="16">
        <v>8.3322558748424216E-2</v>
      </c>
      <c r="Q77" s="16">
        <v>0.16664511749684843</v>
      </c>
      <c r="R77" s="16">
        <v>0.6427740246307011</v>
      </c>
      <c r="S77" s="16">
        <v>1.4521931667582506</v>
      </c>
      <c r="T77" s="16">
        <v>7.1419336070077902E-2</v>
      </c>
      <c r="U77" s="16">
        <v>0.11903222678346316</v>
      </c>
      <c r="V77" s="16">
        <v>0.16664511749684843</v>
      </c>
      <c r="W77" s="16">
        <v>2.7377412160196526</v>
      </c>
      <c r="X77" s="16">
        <v>0.38090312570708212</v>
      </c>
      <c r="Y77" s="16">
        <v>0.16664511749684843</v>
      </c>
      <c r="Z77" s="16">
        <v>0.21425800821023372</v>
      </c>
      <c r="AA77" s="16">
        <v>1.7735801790736012</v>
      </c>
      <c r="AB77" s="16">
        <v>3.0115153376216179</v>
      </c>
      <c r="AC77" s="16">
        <v>0.77370947409251056</v>
      </c>
      <c r="AD77" s="16">
        <v>2.2497090862074538</v>
      </c>
      <c r="AE77" s="16">
        <v>0.80941914212754951</v>
      </c>
      <c r="AF77" s="16">
        <v>47.910471280343927</v>
      </c>
      <c r="AG77" s="16">
        <v>189.82069205158874</v>
      </c>
      <c r="AH77" s="16">
        <v>59.123307043346152</v>
      </c>
      <c r="AI77" s="16">
        <v>25.04438051524065</v>
      </c>
      <c r="AJ77" s="16">
        <v>23.865961470084361</v>
      </c>
      <c r="AK77" s="16">
        <v>4.5708375084849857</v>
      </c>
      <c r="AL77" s="16">
        <v>6.3087080195235474</v>
      </c>
      <c r="AM77" s="16">
        <v>57.94488799818987</v>
      </c>
      <c r="AN77" s="16">
        <v>155.11089472153085</v>
      </c>
      <c r="AO77" s="16">
        <v>5.0112567475837997</v>
      </c>
      <c r="AP77" s="16">
        <v>194.68911012703236</v>
      </c>
      <c r="AQ77" s="16">
        <v>10.260577948734525</v>
      </c>
      <c r="AR77" s="16">
        <v>22.366155412612731</v>
      </c>
      <c r="AS77" s="16">
        <v>30.662701619420115</v>
      </c>
      <c r="AT77" s="16">
        <v>0.39280634838542844</v>
      </c>
      <c r="AU77" s="16">
        <v>1.1903222678346316E-2</v>
      </c>
      <c r="AV77" s="16">
        <v>1.9164188512137572</v>
      </c>
      <c r="AW77" s="16">
        <v>0.74990302873581793</v>
      </c>
      <c r="AX77" s="16">
        <v>0.52374179784723796</v>
      </c>
      <c r="AY77" s="16">
        <v>8.3322558748424216E-2</v>
      </c>
      <c r="AZ77" s="16">
        <v>1.1546125997995929</v>
      </c>
      <c r="BA77" s="16">
        <v>15.1885121375699</v>
      </c>
      <c r="BB77" s="16">
        <v>0.4404192390988137</v>
      </c>
      <c r="BC77" s="16">
        <v>1.2617416039047096</v>
      </c>
      <c r="BD77" s="16">
        <v>11.260448653715617</v>
      </c>
      <c r="BE77" s="16">
        <v>15.367060477745095</v>
      </c>
      <c r="BF77" s="16">
        <v>0.99987070498109065</v>
      </c>
      <c r="BG77" s="16">
        <v>1.0355803730161295</v>
      </c>
      <c r="BH77" s="16">
        <v>0.78561269677085688</v>
      </c>
      <c r="BI77" s="16">
        <v>14.771899343827778</v>
      </c>
      <c r="BJ77" s="16">
        <v>2.3806445356692633E-2</v>
      </c>
      <c r="BK77" s="16">
        <v>2.1901929728157223</v>
      </c>
      <c r="BL77" s="16">
        <v>1.3093544946180948</v>
      </c>
      <c r="BM77" s="16">
        <v>0</v>
      </c>
      <c r="BN77" s="16">
        <v>0.24996767624527266</v>
      </c>
      <c r="BO77" s="16">
        <v>5.951611339173158E-2</v>
      </c>
      <c r="BP77" s="16">
        <v>1.5117092801499821</v>
      </c>
      <c r="BQ77" s="16">
        <v>10.546255293014836</v>
      </c>
      <c r="BR77" s="16">
        <v>0</v>
      </c>
      <c r="BS77" s="16">
        <f t="shared" si="4"/>
        <v>945.6634289039016</v>
      </c>
      <c r="BT77" s="16">
        <v>117.31816271778129</v>
      </c>
      <c r="BU77" s="16">
        <v>0</v>
      </c>
      <c r="BV77" s="16">
        <v>0</v>
      </c>
      <c r="BW77" s="16">
        <v>50.183986811908071</v>
      </c>
      <c r="BX77" s="16">
        <v>346.69326372951485</v>
      </c>
      <c r="BY77" s="16">
        <v>13.141157836894335</v>
      </c>
      <c r="BZ77" s="16">
        <f t="shared" si="5"/>
        <v>527.33657109609851</v>
      </c>
      <c r="CA77" s="16">
        <f t="shared" si="6"/>
        <v>1473</v>
      </c>
    </row>
    <row r="78" spans="1:79" x14ac:dyDescent="0.2">
      <c r="A78" s="18" t="s">
        <v>271</v>
      </c>
      <c r="B78" s="15" t="s">
        <v>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0.42576167967851014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3.2750898436808472E-2</v>
      </c>
      <c r="AF78" s="16">
        <v>0</v>
      </c>
      <c r="AG78" s="16">
        <v>63.045479490856309</v>
      </c>
      <c r="AH78" s="16">
        <v>0.65501796873616935</v>
      </c>
      <c r="AI78" s="16">
        <v>0.98252695310425409</v>
      </c>
      <c r="AJ78" s="16">
        <v>0</v>
      </c>
      <c r="AK78" s="16">
        <v>3.2750898436808472E-2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9.8252695310425409E-2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6.5501796873616944E-2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38.678811053870803</v>
      </c>
      <c r="BR78" s="16">
        <v>0</v>
      </c>
      <c r="BS78" s="16">
        <f t="shared" si="4"/>
        <v>104.0168534353037</v>
      </c>
      <c r="BT78" s="16">
        <v>27.21599660098784</v>
      </c>
      <c r="BU78" s="16">
        <v>0</v>
      </c>
      <c r="BV78" s="16">
        <v>0</v>
      </c>
      <c r="BW78" s="16">
        <v>1586.5190220758759</v>
      </c>
      <c r="BX78" s="16">
        <v>82.794271248251803</v>
      </c>
      <c r="BY78" s="16">
        <v>49.453856639580785</v>
      </c>
      <c r="BZ78" s="16">
        <f t="shared" si="5"/>
        <v>1745.9831465646964</v>
      </c>
      <c r="CA78" s="16">
        <f t="shared" si="6"/>
        <v>1850.0000000000002</v>
      </c>
    </row>
    <row r="79" spans="1:79" x14ac:dyDescent="0.2">
      <c r="A79" s="18" t="s">
        <v>200</v>
      </c>
      <c r="B79" s="15" t="s">
        <v>199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4.5745700297108423</v>
      </c>
      <c r="AI79" s="16">
        <v>0</v>
      </c>
      <c r="AJ79" s="16">
        <v>0</v>
      </c>
      <c r="AK79" s="16">
        <v>0</v>
      </c>
      <c r="AL79" s="16">
        <v>0</v>
      </c>
      <c r="AM79" s="16">
        <v>1.9026028371762147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f t="shared" si="4"/>
        <v>6.4771728668870567</v>
      </c>
      <c r="BT79" s="16">
        <v>3.1564213081139894</v>
      </c>
      <c r="BU79" s="16">
        <v>0</v>
      </c>
      <c r="BV79" s="16">
        <v>0</v>
      </c>
      <c r="BW79" s="16">
        <v>0.38948403565301087</v>
      </c>
      <c r="BX79" s="16">
        <v>40.554358287651169</v>
      </c>
      <c r="BY79" s="16">
        <v>0.42256350169477347</v>
      </c>
      <c r="BZ79" s="16">
        <f t="shared" si="5"/>
        <v>44.522827133112948</v>
      </c>
      <c r="CA79" s="16">
        <f t="shared" si="6"/>
        <v>51.000000000000007</v>
      </c>
    </row>
    <row r="80" spans="1:79" x14ac:dyDescent="0.2">
      <c r="A80" s="18" t="s">
        <v>201</v>
      </c>
      <c r="B80" s="15" t="s">
        <v>62</v>
      </c>
      <c r="C80" s="16">
        <v>0</v>
      </c>
      <c r="D80" s="16">
        <v>0</v>
      </c>
      <c r="E80" s="16">
        <v>0</v>
      </c>
      <c r="F80" s="16">
        <v>0.29628002745367188</v>
      </c>
      <c r="G80" s="16">
        <v>3.173315030885381</v>
      </c>
      <c r="H80" s="16">
        <v>4.535813315030885</v>
      </c>
      <c r="I80" s="16">
        <v>0.99409746053534664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2.1441317776252574E-2</v>
      </c>
      <c r="AE80" s="16">
        <v>0</v>
      </c>
      <c r="AF80" s="16">
        <v>0</v>
      </c>
      <c r="AG80" s="16">
        <v>0</v>
      </c>
      <c r="AH80" s="16">
        <v>5.3564310226492786</v>
      </c>
      <c r="AI80" s="16">
        <v>0</v>
      </c>
      <c r="AJ80" s="16">
        <v>0</v>
      </c>
      <c r="AK80" s="16">
        <v>0</v>
      </c>
      <c r="AL80" s="16">
        <v>0</v>
      </c>
      <c r="AM80" s="16">
        <v>2.9062731640356896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1.1695264241592312E-2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f t="shared" si="4"/>
        <v>17.295346602608099</v>
      </c>
      <c r="BT80" s="16">
        <v>23.084502402196296</v>
      </c>
      <c r="BU80" s="16">
        <v>0</v>
      </c>
      <c r="BV80" s="16">
        <v>0</v>
      </c>
      <c r="BW80" s="16">
        <v>0</v>
      </c>
      <c r="BX80" s="16">
        <v>27.663198352779684</v>
      </c>
      <c r="BY80" s="16">
        <v>2.9569526424159234</v>
      </c>
      <c r="BZ80" s="16">
        <f t="shared" si="5"/>
        <v>53.704653397391901</v>
      </c>
      <c r="CA80" s="16">
        <f t="shared" si="6"/>
        <v>71</v>
      </c>
    </row>
    <row r="81" spans="1:79" x14ac:dyDescent="0.2">
      <c r="A81" s="18" t="s">
        <v>272</v>
      </c>
      <c r="B81" s="15" t="s">
        <v>273</v>
      </c>
      <c r="C81" s="16">
        <v>0.13714702574546339</v>
      </c>
      <c r="D81" s="16">
        <v>0.34286756436365845</v>
      </c>
      <c r="E81" s="16">
        <v>6.8573512872731696E-2</v>
      </c>
      <c r="F81" s="16">
        <v>0.451442293078817</v>
      </c>
      <c r="G81" s="16">
        <v>48.372898872306152</v>
      </c>
      <c r="H81" s="16">
        <v>42.561293656342137</v>
      </c>
      <c r="I81" s="16">
        <v>5.9830389981458403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1.0571749901212804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0.89717012675157304</v>
      </c>
      <c r="AB81" s="16">
        <v>1.1428918812121949E-2</v>
      </c>
      <c r="AC81" s="16">
        <v>0</v>
      </c>
      <c r="AD81" s="16">
        <v>0.21143499802425605</v>
      </c>
      <c r="AE81" s="16">
        <v>0.4971579683273048</v>
      </c>
      <c r="AF81" s="16">
        <v>0.668591750509134</v>
      </c>
      <c r="AG81" s="16">
        <v>5.5201677862549019</v>
      </c>
      <c r="AH81" s="16">
        <v>157.77050974193745</v>
      </c>
      <c r="AI81" s="16">
        <v>14.474725675552447</v>
      </c>
      <c r="AJ81" s="16">
        <v>0.20000607921213409</v>
      </c>
      <c r="AK81" s="16">
        <v>3.714398613939633</v>
      </c>
      <c r="AL81" s="16">
        <v>0</v>
      </c>
      <c r="AM81" s="16">
        <v>97.980120976321459</v>
      </c>
      <c r="AN81" s="16">
        <v>0.25143621386668286</v>
      </c>
      <c r="AO81" s="16">
        <v>0.93145688318793884</v>
      </c>
      <c r="AP81" s="16">
        <v>39.532630171129817</v>
      </c>
      <c r="AQ81" s="16">
        <v>3.4343901030426456</v>
      </c>
      <c r="AR81" s="16">
        <v>5.4630231921942913</v>
      </c>
      <c r="AS81" s="16">
        <v>0.32000972673941458</v>
      </c>
      <c r="AT81" s="16">
        <v>1.6457643089455605</v>
      </c>
      <c r="AU81" s="16">
        <v>0</v>
      </c>
      <c r="AV81" s="16">
        <v>2.3829295723274266</v>
      </c>
      <c r="AW81" s="16">
        <v>6.8573512872731696E-2</v>
      </c>
      <c r="AX81" s="16">
        <v>0</v>
      </c>
      <c r="AY81" s="16">
        <v>0</v>
      </c>
      <c r="AZ81" s="16">
        <v>0</v>
      </c>
      <c r="BA81" s="16">
        <v>0.46287121189093894</v>
      </c>
      <c r="BB81" s="16">
        <v>0</v>
      </c>
      <c r="BC81" s="16">
        <v>2.8572297030304873E-2</v>
      </c>
      <c r="BD81" s="16">
        <v>0</v>
      </c>
      <c r="BE81" s="16">
        <v>0</v>
      </c>
      <c r="BF81" s="16">
        <v>2.8572297030304873E-2</v>
      </c>
      <c r="BG81" s="16">
        <v>2.2857837624243899E-2</v>
      </c>
      <c r="BH81" s="16">
        <v>0</v>
      </c>
      <c r="BI81" s="16">
        <v>18.903431715249706</v>
      </c>
      <c r="BJ81" s="16">
        <v>0</v>
      </c>
      <c r="BK81" s="16">
        <v>0.81716769506671938</v>
      </c>
      <c r="BL81" s="16">
        <v>0.10857472871515852</v>
      </c>
      <c r="BM81" s="16">
        <v>0</v>
      </c>
      <c r="BN81" s="16">
        <v>1.7543390376607193</v>
      </c>
      <c r="BO81" s="16">
        <v>0</v>
      </c>
      <c r="BP81" s="16">
        <v>2.2857837624243899E-2</v>
      </c>
      <c r="BQ81" s="16">
        <v>0</v>
      </c>
      <c r="BR81" s="16">
        <v>0</v>
      </c>
      <c r="BS81" s="16">
        <f t="shared" si="4"/>
        <v>457.09960789081737</v>
      </c>
      <c r="BT81" s="16">
        <v>104.35745767348551</v>
      </c>
      <c r="BU81" s="16">
        <v>0</v>
      </c>
      <c r="BV81" s="16">
        <v>0</v>
      </c>
      <c r="BW81" s="16">
        <v>49.618651022827443</v>
      </c>
      <c r="BX81" s="16">
        <v>498.40943493723211</v>
      </c>
      <c r="BY81" s="16">
        <v>18.514848475637557</v>
      </c>
      <c r="BZ81" s="16">
        <f t="shared" si="5"/>
        <v>670.90039210918258</v>
      </c>
      <c r="CA81" s="16">
        <f t="shared" si="6"/>
        <v>1128</v>
      </c>
    </row>
    <row r="82" spans="1:79" x14ac:dyDescent="0.2">
      <c r="A82" s="18" t="s">
        <v>202</v>
      </c>
      <c r="B82" s="15" t="s">
        <v>14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101.47859792578282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8.1102973932810691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1.0387573016025013</v>
      </c>
      <c r="BG82" s="16">
        <v>0</v>
      </c>
      <c r="BH82" s="16">
        <v>0</v>
      </c>
      <c r="BI82" s="16">
        <v>0</v>
      </c>
      <c r="BJ82" s="16">
        <v>0</v>
      </c>
      <c r="BK82" s="16">
        <v>1.2784705250492325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f t="shared" si="4"/>
        <v>111.90612314571563</v>
      </c>
      <c r="BT82" s="16">
        <v>708.59228850853719</v>
      </c>
      <c r="BU82" s="16">
        <v>0</v>
      </c>
      <c r="BV82" s="16">
        <v>0</v>
      </c>
      <c r="BW82" s="16">
        <v>5721.1555995953158</v>
      </c>
      <c r="BX82" s="16">
        <v>3084.3101416812733</v>
      </c>
      <c r="BY82" s="16">
        <v>-29.964152930841387</v>
      </c>
      <c r="BZ82" s="16">
        <f t="shared" si="5"/>
        <v>9484.0938768542856</v>
      </c>
      <c r="CA82" s="16">
        <f t="shared" si="6"/>
        <v>9596.0000000000018</v>
      </c>
    </row>
    <row r="83" spans="1:79" x14ac:dyDescent="0.2">
      <c r="A83" s="18" t="s">
        <v>274</v>
      </c>
      <c r="B83" s="15" t="s">
        <v>203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0.14979324603721572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7.3811164713990352E-2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17.764610613370088</v>
      </c>
      <c r="AJ83" s="16">
        <v>0.12157133011716059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0.66647139903514818</v>
      </c>
      <c r="AR83" s="16">
        <v>0</v>
      </c>
      <c r="AS83" s="16">
        <v>1.9646795313576846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f t="shared" si="4"/>
        <v>20.74093728463129</v>
      </c>
      <c r="BT83" s="16">
        <v>26.719641626464508</v>
      </c>
      <c r="BU83" s="16">
        <v>0</v>
      </c>
      <c r="BV83" s="16">
        <v>0</v>
      </c>
      <c r="BW83" s="16">
        <v>7.706753962784286</v>
      </c>
      <c r="BX83" s="16">
        <v>133.33769813921435</v>
      </c>
      <c r="BY83" s="16">
        <v>0.49496898690558239</v>
      </c>
      <c r="BZ83" s="16">
        <f t="shared" si="5"/>
        <v>168.25906271536871</v>
      </c>
      <c r="CA83" s="16">
        <f t="shared" si="6"/>
        <v>189</v>
      </c>
    </row>
    <row r="84" spans="1:79" x14ac:dyDescent="0.2">
      <c r="A84" s="18" t="s">
        <v>275</v>
      </c>
      <c r="B84" s="15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738.28252355825657</v>
      </c>
      <c r="AJ84" s="16">
        <v>193.92273769430764</v>
      </c>
      <c r="AK84" s="16">
        <v>0.31001459021249056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293.23074475904207</v>
      </c>
      <c r="AR84" s="16">
        <v>0</v>
      </c>
      <c r="AS84" s="16">
        <v>198.26294195728246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0.49085643450311001</v>
      </c>
      <c r="BG84" s="16">
        <v>0</v>
      </c>
      <c r="BH84" s="16">
        <v>3.1001459021249049</v>
      </c>
      <c r="BI84" s="16">
        <v>0</v>
      </c>
      <c r="BJ84" s="16">
        <v>0</v>
      </c>
      <c r="BK84" s="16">
        <v>14.562074223592266</v>
      </c>
      <c r="BL84" s="16">
        <v>4.3402042629748676</v>
      </c>
      <c r="BM84" s="16">
        <v>0</v>
      </c>
      <c r="BN84" s="16">
        <v>3.0829228693353223</v>
      </c>
      <c r="BO84" s="16">
        <v>0</v>
      </c>
      <c r="BP84" s="16">
        <v>0</v>
      </c>
      <c r="BQ84" s="16">
        <v>0</v>
      </c>
      <c r="BR84" s="16">
        <v>0</v>
      </c>
      <c r="BS84" s="16">
        <f t="shared" si="4"/>
        <v>1449.5851662516316</v>
      </c>
      <c r="BT84" s="16">
        <v>142.06418596487379</v>
      </c>
      <c r="BU84" s="16">
        <v>0</v>
      </c>
      <c r="BV84" s="16">
        <v>0</v>
      </c>
      <c r="BW84" s="16">
        <v>0</v>
      </c>
      <c r="BX84" s="16">
        <v>0</v>
      </c>
      <c r="BY84" s="16">
        <v>-21.649352216505591</v>
      </c>
      <c r="BZ84" s="16">
        <f t="shared" si="5"/>
        <v>120.4148337483682</v>
      </c>
      <c r="CA84" s="16">
        <f t="shared" si="6"/>
        <v>1569.9999999999998</v>
      </c>
    </row>
    <row r="85" spans="1:79" x14ac:dyDescent="0.2">
      <c r="A85" s="18" t="s">
        <v>276</v>
      </c>
      <c r="B85" s="15" t="s">
        <v>277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239.48317448754528</v>
      </c>
      <c r="AL85" s="16">
        <v>0</v>
      </c>
      <c r="AM85" s="16">
        <v>65.023482870960564</v>
      </c>
      <c r="AN85" s="16">
        <v>0</v>
      </c>
      <c r="AO85" s="16">
        <v>0</v>
      </c>
      <c r="AP85" s="16">
        <v>0</v>
      </c>
      <c r="AQ85" s="16">
        <v>4.6343713956170705</v>
      </c>
      <c r="AR85" s="16">
        <v>0</v>
      </c>
      <c r="AS85" s="16">
        <v>32.156033104676339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6.1181832898277992</v>
      </c>
      <c r="BL85" s="16">
        <v>4.0652380663307633E-2</v>
      </c>
      <c r="BM85" s="16">
        <v>0</v>
      </c>
      <c r="BN85" s="16">
        <v>2.0326190331653816E-2</v>
      </c>
      <c r="BO85" s="16">
        <v>0</v>
      </c>
      <c r="BP85" s="16">
        <v>0</v>
      </c>
      <c r="BQ85" s="16">
        <v>3.2115380724013032</v>
      </c>
      <c r="BR85" s="16">
        <v>0</v>
      </c>
      <c r="BS85" s="16">
        <f t="shared" si="4"/>
        <v>350.68776179202331</v>
      </c>
      <c r="BT85" s="16">
        <v>713.38830207005401</v>
      </c>
      <c r="BU85" s="16">
        <v>0</v>
      </c>
      <c r="BV85" s="16">
        <v>0</v>
      </c>
      <c r="BW85" s="16">
        <v>408.71903518889496</v>
      </c>
      <c r="BX85" s="16">
        <v>642.18565733827074</v>
      </c>
      <c r="BY85" s="16">
        <v>-105.98075638924301</v>
      </c>
      <c r="BZ85" s="16">
        <f t="shared" si="5"/>
        <v>1658.3122382079766</v>
      </c>
      <c r="CA85" s="16">
        <f t="shared" si="6"/>
        <v>2009</v>
      </c>
    </row>
    <row r="86" spans="1:79" x14ac:dyDescent="0.2">
      <c r="A86" s="18" t="s">
        <v>204</v>
      </c>
      <c r="B86" s="15" t="s">
        <v>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7.4818189688758068</v>
      </c>
      <c r="AK86" s="16">
        <v>4.5344357387126097E-2</v>
      </c>
      <c r="AL86" s="16">
        <v>31.233193368252454</v>
      </c>
      <c r="AM86" s="16">
        <v>0</v>
      </c>
      <c r="AN86" s="16">
        <v>0</v>
      </c>
      <c r="AO86" s="16">
        <v>0</v>
      </c>
      <c r="AP86" s="16">
        <v>9.0688714774252201E-3</v>
      </c>
      <c r="AQ86" s="16">
        <v>0.14510194363880352</v>
      </c>
      <c r="AR86" s="16">
        <v>1.5507770226397126</v>
      </c>
      <c r="AS86" s="16">
        <v>0</v>
      </c>
      <c r="AT86" s="16">
        <v>0</v>
      </c>
      <c r="AU86" s="16">
        <v>0</v>
      </c>
      <c r="AV86" s="16">
        <v>0.58947664603263927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1.7412233236656423</v>
      </c>
      <c r="BL86" s="16">
        <v>1.2877797497943813</v>
      </c>
      <c r="BM86" s="16">
        <v>0</v>
      </c>
      <c r="BN86" s="16">
        <v>0.98850699103934891</v>
      </c>
      <c r="BO86" s="16">
        <v>0.42623695943898537</v>
      </c>
      <c r="BP86" s="16">
        <v>0.10882645772910264</v>
      </c>
      <c r="BQ86" s="16">
        <v>0</v>
      </c>
      <c r="BR86" s="16">
        <v>0</v>
      </c>
      <c r="BS86" s="16">
        <f t="shared" si="4"/>
        <v>45.607354659971435</v>
      </c>
      <c r="BT86" s="16">
        <v>25.011947534738756</v>
      </c>
      <c r="BU86" s="16">
        <v>0</v>
      </c>
      <c r="BV86" s="16">
        <v>0</v>
      </c>
      <c r="BW86" s="16">
        <v>643.53618890957102</v>
      </c>
      <c r="BX86" s="16">
        <v>138.58142504653478</v>
      </c>
      <c r="BY86" s="16">
        <v>-14.736916150815983</v>
      </c>
      <c r="BZ86" s="16">
        <f t="shared" si="5"/>
        <v>792.39264534002848</v>
      </c>
      <c r="CA86" s="16">
        <f t="shared" si="6"/>
        <v>837.99999999999989</v>
      </c>
    </row>
    <row r="87" spans="1:79" x14ac:dyDescent="0.2">
      <c r="A87" s="18" t="s">
        <v>278</v>
      </c>
      <c r="B87" s="15" t="s">
        <v>52</v>
      </c>
      <c r="C87" s="16">
        <v>0.12563563248958409</v>
      </c>
      <c r="D87" s="16">
        <v>3.7690689746875228E-2</v>
      </c>
      <c r="E87" s="16">
        <v>0.30152551797500182</v>
      </c>
      <c r="F87" s="16">
        <v>0</v>
      </c>
      <c r="G87" s="16">
        <v>1.3191741411406328</v>
      </c>
      <c r="H87" s="16">
        <v>1.1307206924062567</v>
      </c>
      <c r="I87" s="16">
        <v>0.10050850599166726</v>
      </c>
      <c r="J87" s="16">
        <v>0.276398391477085</v>
      </c>
      <c r="K87" s="16">
        <v>0.12563563248958409</v>
      </c>
      <c r="L87" s="16">
        <v>0.47741540346041955</v>
      </c>
      <c r="M87" s="16">
        <v>0.16332632223645932</v>
      </c>
      <c r="N87" s="16">
        <v>0</v>
      </c>
      <c r="O87" s="16">
        <v>0.20101701198333452</v>
      </c>
      <c r="P87" s="16">
        <v>37.816325379364812</v>
      </c>
      <c r="Q87" s="16">
        <v>6.0430739227489951</v>
      </c>
      <c r="R87" s="16">
        <v>0.20101701198333452</v>
      </c>
      <c r="S87" s="16">
        <v>2.5127126497916815E-2</v>
      </c>
      <c r="T87" s="16">
        <v>0</v>
      </c>
      <c r="U87" s="16">
        <v>0.10050850599166726</v>
      </c>
      <c r="V87" s="16">
        <v>2.5127126497916815E-2</v>
      </c>
      <c r="W87" s="16">
        <v>2.7639839147708498</v>
      </c>
      <c r="X87" s="16">
        <v>1.4573733368791755</v>
      </c>
      <c r="Y87" s="16">
        <v>0</v>
      </c>
      <c r="Z87" s="16">
        <v>1.5704454061198012</v>
      </c>
      <c r="AA87" s="16">
        <v>2.5127126497916815E-2</v>
      </c>
      <c r="AB87" s="16">
        <v>2.977564490003143</v>
      </c>
      <c r="AC87" s="16">
        <v>0.16332632223645932</v>
      </c>
      <c r="AD87" s="16">
        <v>1.2563563248958408E-2</v>
      </c>
      <c r="AE87" s="16">
        <v>5.025425299583363E-2</v>
      </c>
      <c r="AF87" s="16">
        <v>0.71612310519062927</v>
      </c>
      <c r="AG87" s="16">
        <v>3.7690689746875228E-2</v>
      </c>
      <c r="AH87" s="16">
        <v>11.319770487311526</v>
      </c>
      <c r="AI87" s="16">
        <v>8.2040068015698413</v>
      </c>
      <c r="AJ87" s="16">
        <v>0.6784324154437541</v>
      </c>
      <c r="AK87" s="16">
        <v>0.11307206924062567</v>
      </c>
      <c r="AL87" s="16">
        <v>24.913545922684524</v>
      </c>
      <c r="AM87" s="16">
        <v>2.9021831105093923</v>
      </c>
      <c r="AN87" s="16">
        <v>1.7337717283562604</v>
      </c>
      <c r="AO87" s="16">
        <v>0.99252149666771428</v>
      </c>
      <c r="AP87" s="16">
        <v>15.955725326177179</v>
      </c>
      <c r="AQ87" s="16">
        <v>0.50254252995833637</v>
      </c>
      <c r="AR87" s="16">
        <v>9.1211469187438041</v>
      </c>
      <c r="AS87" s="16">
        <v>2.8142381677666837</v>
      </c>
      <c r="AT87" s="16">
        <v>2.5001490865427236</v>
      </c>
      <c r="AU87" s="16">
        <v>2.5127126497916815E-2</v>
      </c>
      <c r="AV87" s="16">
        <v>3.8067596644343977</v>
      </c>
      <c r="AW87" s="16">
        <v>0.1381991957385425</v>
      </c>
      <c r="AX87" s="16">
        <v>0.17588988548541773</v>
      </c>
      <c r="AY87" s="16">
        <v>2.5127126497916815E-2</v>
      </c>
      <c r="AZ87" s="16">
        <v>1.1684113821531321</v>
      </c>
      <c r="BA87" s="16">
        <v>3.7690689746875228E-2</v>
      </c>
      <c r="BB87" s="16">
        <v>2.4247677070489728</v>
      </c>
      <c r="BC87" s="16">
        <v>5.0631159893302389</v>
      </c>
      <c r="BD87" s="16">
        <v>4.2213572516500255</v>
      </c>
      <c r="BE87" s="16">
        <v>7.136103925408376</v>
      </c>
      <c r="BF87" s="16">
        <v>8.9578205965073447</v>
      </c>
      <c r="BG87" s="16">
        <v>9.0206384127521382</v>
      </c>
      <c r="BH87" s="16">
        <v>14.900386013264672</v>
      </c>
      <c r="BI87" s="16">
        <v>5.60334920903545</v>
      </c>
      <c r="BJ87" s="16">
        <v>0.47741540346041955</v>
      </c>
      <c r="BK87" s="16">
        <v>22.04905350192201</v>
      </c>
      <c r="BL87" s="16">
        <v>23.77026166702931</v>
      </c>
      <c r="BM87" s="16">
        <v>0.79150448468437984</v>
      </c>
      <c r="BN87" s="16">
        <v>78.760978007720269</v>
      </c>
      <c r="BO87" s="16">
        <v>369.64515791085432</v>
      </c>
      <c r="BP87" s="16">
        <v>4.4098107003844014</v>
      </c>
      <c r="BQ87" s="16">
        <v>2.7388567882729329</v>
      </c>
      <c r="BR87" s="16">
        <v>0</v>
      </c>
      <c r="BS87" s="16">
        <f t="shared" si="4"/>
        <v>705.34356792302299</v>
      </c>
      <c r="BT87" s="16">
        <v>43.507619531142971</v>
      </c>
      <c r="BU87" s="16">
        <v>0</v>
      </c>
      <c r="BV87" s="16">
        <v>0</v>
      </c>
      <c r="BW87" s="16">
        <v>691.91311880988644</v>
      </c>
      <c r="BX87" s="16">
        <v>128.43730709410181</v>
      </c>
      <c r="BY87" s="16">
        <v>-10.201613358154228</v>
      </c>
      <c r="BZ87" s="16">
        <f t="shared" si="5"/>
        <v>853.65643207697701</v>
      </c>
      <c r="CA87" s="16">
        <f t="shared" si="6"/>
        <v>1559</v>
      </c>
    </row>
    <row r="88" spans="1:79" x14ac:dyDescent="0.2">
      <c r="A88" s="18" t="s">
        <v>279</v>
      </c>
      <c r="B88" s="15" t="s">
        <v>280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f t="shared" si="4"/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f t="shared" si="5"/>
        <v>0</v>
      </c>
      <c r="CA88" s="16">
        <f t="shared" si="6"/>
        <v>0</v>
      </c>
    </row>
    <row r="89" spans="1:79" x14ac:dyDescent="0.2">
      <c r="A89" s="18" t="s">
        <v>281</v>
      </c>
      <c r="B89" s="15" t="s">
        <v>205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f t="shared" si="4"/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f t="shared" si="5"/>
        <v>0</v>
      </c>
      <c r="CA89" s="16">
        <f t="shared" si="6"/>
        <v>0</v>
      </c>
    </row>
    <row r="90" spans="1:79" x14ac:dyDescent="0.2">
      <c r="A90" s="18" t="s">
        <v>282</v>
      </c>
      <c r="B90" s="15" t="s">
        <v>283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f t="shared" si="4"/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f t="shared" si="5"/>
        <v>0</v>
      </c>
      <c r="CA90" s="16">
        <f t="shared" si="6"/>
        <v>0</v>
      </c>
    </row>
    <row r="91" spans="1:79" x14ac:dyDescent="0.2">
      <c r="A91" s="18" t="s">
        <v>207</v>
      </c>
      <c r="B91" s="15" t="s">
        <v>206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f t="shared" si="4"/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f t="shared" si="5"/>
        <v>0</v>
      </c>
      <c r="CA91" s="16">
        <f t="shared" si="6"/>
        <v>0</v>
      </c>
    </row>
    <row r="92" spans="1:79" x14ac:dyDescent="0.2">
      <c r="A92" s="18" t="s">
        <v>208</v>
      </c>
      <c r="B92" s="15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f t="shared" si="4"/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f t="shared" si="5"/>
        <v>0</v>
      </c>
      <c r="CA92" s="16">
        <f t="shared" si="6"/>
        <v>0</v>
      </c>
    </row>
    <row r="93" spans="1:79" x14ac:dyDescent="0.2">
      <c r="A93" s="18" t="s">
        <v>284</v>
      </c>
      <c r="B93" s="15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f t="shared" si="4"/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f t="shared" si="5"/>
        <v>0</v>
      </c>
      <c r="CA93" s="16">
        <f t="shared" si="6"/>
        <v>0</v>
      </c>
    </row>
    <row r="94" spans="1:79" x14ac:dyDescent="0.2">
      <c r="A94" s="18" t="s">
        <v>285</v>
      </c>
      <c r="B94" s="15" t="s">
        <v>209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f t="shared" si="4"/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f t="shared" si="5"/>
        <v>0</v>
      </c>
      <c r="CA94" s="16">
        <f t="shared" si="6"/>
        <v>0</v>
      </c>
    </row>
    <row r="95" spans="1:79" x14ac:dyDescent="0.2">
      <c r="A95" s="18" t="s">
        <v>286</v>
      </c>
      <c r="B95" s="15" t="s">
        <v>287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f t="shared" si="4"/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f t="shared" si="5"/>
        <v>0</v>
      </c>
      <c r="CA95" s="16">
        <f t="shared" si="6"/>
        <v>0</v>
      </c>
    </row>
    <row r="96" spans="1:79" x14ac:dyDescent="0.2">
      <c r="A96" s="18" t="s">
        <v>211</v>
      </c>
      <c r="B96" s="15" t="s">
        <v>210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f t="shared" si="4"/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f t="shared" si="5"/>
        <v>0</v>
      </c>
      <c r="CA96" s="16">
        <f t="shared" si="6"/>
        <v>0</v>
      </c>
    </row>
    <row r="97" spans="1:79" x14ac:dyDescent="0.2">
      <c r="A97" s="18" t="s">
        <v>288</v>
      </c>
      <c r="B97" s="15" t="s">
        <v>212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f t="shared" si="4"/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f t="shared" si="5"/>
        <v>0</v>
      </c>
      <c r="CA97" s="16">
        <f t="shared" si="6"/>
        <v>0</v>
      </c>
    </row>
    <row r="98" spans="1:79" x14ac:dyDescent="0.2">
      <c r="A98" s="18" t="s">
        <v>289</v>
      </c>
      <c r="B98" s="15" t="s">
        <v>213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f t="shared" ref="BS98:BS129" si="7">SUM(C98:BR98)</f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f t="shared" si="5"/>
        <v>0</v>
      </c>
      <c r="CA98" s="16">
        <f t="shared" si="6"/>
        <v>0</v>
      </c>
    </row>
    <row r="99" spans="1:79" x14ac:dyDescent="0.2">
      <c r="A99" s="18" t="s">
        <v>290</v>
      </c>
      <c r="B99" s="15" t="s">
        <v>214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f t="shared" si="7"/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f t="shared" si="5"/>
        <v>0</v>
      </c>
      <c r="CA99" s="16">
        <f t="shared" si="6"/>
        <v>0</v>
      </c>
    </row>
    <row r="100" spans="1:79" x14ac:dyDescent="0.2">
      <c r="A100" s="18" t="s">
        <v>215</v>
      </c>
      <c r="B100" s="15" t="s">
        <v>291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f t="shared" si="7"/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f t="shared" si="5"/>
        <v>0</v>
      </c>
      <c r="CA100" s="16">
        <f t="shared" si="6"/>
        <v>0</v>
      </c>
    </row>
    <row r="101" spans="1:79" x14ac:dyDescent="0.2">
      <c r="A101" s="18" t="s">
        <v>292</v>
      </c>
      <c r="B101" s="15" t="s">
        <v>216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f t="shared" si="7"/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f t="shared" si="5"/>
        <v>0</v>
      </c>
      <c r="CA101" s="16">
        <f t="shared" si="6"/>
        <v>0</v>
      </c>
    </row>
    <row r="102" spans="1:79" x14ac:dyDescent="0.2">
      <c r="A102" s="18" t="s">
        <v>293</v>
      </c>
      <c r="B102" s="15" t="s">
        <v>53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f t="shared" si="7"/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f t="shared" si="5"/>
        <v>0</v>
      </c>
      <c r="CA102" s="16">
        <f t="shared" si="6"/>
        <v>0</v>
      </c>
    </row>
    <row r="103" spans="1:79" x14ac:dyDescent="0.2">
      <c r="A103" s="18" t="s">
        <v>294</v>
      </c>
      <c r="B103" s="15" t="s">
        <v>54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f t="shared" si="7"/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f t="shared" si="5"/>
        <v>0</v>
      </c>
      <c r="CA103" s="16">
        <f t="shared" si="6"/>
        <v>0</v>
      </c>
    </row>
    <row r="104" spans="1:79" x14ac:dyDescent="0.2">
      <c r="A104" s="18" t="s">
        <v>295</v>
      </c>
      <c r="B104" s="15" t="s">
        <v>217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f t="shared" si="7"/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f t="shared" si="5"/>
        <v>0</v>
      </c>
      <c r="CA104" s="16">
        <f t="shared" si="6"/>
        <v>0</v>
      </c>
    </row>
    <row r="105" spans="1:79" x14ac:dyDescent="0.2">
      <c r="A105" s="18" t="s">
        <v>296</v>
      </c>
      <c r="B105" s="15" t="s">
        <v>297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f t="shared" si="7"/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f t="shared" si="5"/>
        <v>0</v>
      </c>
      <c r="CA105" s="16">
        <f t="shared" si="6"/>
        <v>0</v>
      </c>
    </row>
    <row r="106" spans="1:79" x14ac:dyDescent="0.2">
      <c r="A106" s="18" t="s">
        <v>298</v>
      </c>
      <c r="B106" s="15" t="s">
        <v>218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16">
        <v>0</v>
      </c>
      <c r="BR106" s="16">
        <v>0</v>
      </c>
      <c r="BS106" s="16">
        <f t="shared" si="7"/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f t="shared" si="5"/>
        <v>0</v>
      </c>
      <c r="CA106" s="16">
        <f t="shared" si="6"/>
        <v>0</v>
      </c>
    </row>
    <row r="107" spans="1:79" x14ac:dyDescent="0.2">
      <c r="A107" s="18" t="s">
        <v>299</v>
      </c>
      <c r="B107" s="15" t="s">
        <v>300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f t="shared" si="7"/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f t="shared" si="5"/>
        <v>0</v>
      </c>
      <c r="CA107" s="16">
        <f t="shared" si="6"/>
        <v>0</v>
      </c>
    </row>
    <row r="108" spans="1:79" x14ac:dyDescent="0.2">
      <c r="A108" s="18" t="s">
        <v>301</v>
      </c>
      <c r="B108" s="15" t="s">
        <v>302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f t="shared" si="7"/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f t="shared" si="5"/>
        <v>0</v>
      </c>
      <c r="CA108" s="16">
        <f t="shared" si="6"/>
        <v>0</v>
      </c>
    </row>
    <row r="109" spans="1:79" x14ac:dyDescent="0.2">
      <c r="A109" s="18" t="s">
        <v>219</v>
      </c>
      <c r="B109" s="15" t="s">
        <v>303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f t="shared" si="7"/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f t="shared" si="5"/>
        <v>0</v>
      </c>
      <c r="CA109" s="16">
        <f t="shared" si="6"/>
        <v>0</v>
      </c>
    </row>
    <row r="110" spans="1:79" x14ac:dyDescent="0.2">
      <c r="A110" s="18" t="s">
        <v>304</v>
      </c>
      <c r="B110" s="15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f t="shared" si="7"/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f t="shared" si="5"/>
        <v>0</v>
      </c>
      <c r="CA110" s="16">
        <f t="shared" si="6"/>
        <v>0</v>
      </c>
    </row>
    <row r="111" spans="1:79" x14ac:dyDescent="0.2">
      <c r="A111" s="14" t="s">
        <v>305</v>
      </c>
      <c r="B111" s="15" t="s">
        <v>220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f t="shared" si="7"/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f t="shared" si="5"/>
        <v>0</v>
      </c>
      <c r="CA111" s="16">
        <f t="shared" si="6"/>
        <v>0</v>
      </c>
    </row>
    <row r="112" spans="1:79" x14ac:dyDescent="0.2">
      <c r="A112" s="14" t="s">
        <v>222</v>
      </c>
      <c r="B112" s="15" t="s">
        <v>221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f t="shared" si="7"/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f t="shared" si="5"/>
        <v>0</v>
      </c>
      <c r="CA112" s="16">
        <f t="shared" si="6"/>
        <v>0</v>
      </c>
    </row>
    <row r="113" spans="1:79" x14ac:dyDescent="0.2">
      <c r="A113" s="14" t="s">
        <v>306</v>
      </c>
      <c r="B113" s="15" t="s">
        <v>223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f t="shared" si="7"/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f t="shared" si="5"/>
        <v>0</v>
      </c>
      <c r="CA113" s="16">
        <f t="shared" si="6"/>
        <v>0</v>
      </c>
    </row>
    <row r="114" spans="1:79" x14ac:dyDescent="0.2">
      <c r="A114" s="14" t="s">
        <v>307</v>
      </c>
      <c r="B114" s="15" t="s">
        <v>224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f t="shared" si="7"/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f t="shared" si="5"/>
        <v>0</v>
      </c>
      <c r="CA114" s="16">
        <f t="shared" si="6"/>
        <v>0</v>
      </c>
    </row>
    <row r="115" spans="1:79" x14ac:dyDescent="0.2">
      <c r="A115" s="14" t="s">
        <v>308</v>
      </c>
      <c r="B115" s="15" t="s">
        <v>309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f t="shared" si="7"/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f t="shared" si="5"/>
        <v>0</v>
      </c>
      <c r="CA115" s="16">
        <f t="shared" si="6"/>
        <v>0</v>
      </c>
    </row>
    <row r="116" spans="1:79" x14ac:dyDescent="0.2">
      <c r="A116" s="14" t="s">
        <v>226</v>
      </c>
      <c r="B116" s="15" t="s">
        <v>225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f t="shared" si="7"/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f t="shared" si="5"/>
        <v>0</v>
      </c>
      <c r="CA116" s="16">
        <f t="shared" si="6"/>
        <v>0</v>
      </c>
    </row>
    <row r="117" spans="1:79" x14ac:dyDescent="0.2">
      <c r="A117" s="14" t="s">
        <v>310</v>
      </c>
      <c r="B117" s="15" t="s">
        <v>227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f t="shared" si="7"/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f t="shared" si="5"/>
        <v>0</v>
      </c>
      <c r="CA117" s="16">
        <f t="shared" si="6"/>
        <v>0</v>
      </c>
    </row>
    <row r="118" spans="1:79" x14ac:dyDescent="0.2">
      <c r="A118" s="14" t="s">
        <v>311</v>
      </c>
      <c r="B118" s="15" t="s">
        <v>228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f t="shared" si="7"/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f t="shared" si="5"/>
        <v>0</v>
      </c>
      <c r="CA118" s="16">
        <f t="shared" si="6"/>
        <v>0</v>
      </c>
    </row>
    <row r="119" spans="1:79" x14ac:dyDescent="0.2">
      <c r="A119" s="14" t="s">
        <v>312</v>
      </c>
      <c r="B119" s="15" t="s">
        <v>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f t="shared" si="7"/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f t="shared" si="5"/>
        <v>0</v>
      </c>
      <c r="CA119" s="16">
        <f t="shared" si="6"/>
        <v>0</v>
      </c>
    </row>
    <row r="120" spans="1:79" x14ac:dyDescent="0.2">
      <c r="A120" s="14" t="s">
        <v>314</v>
      </c>
      <c r="B120" s="15" t="s">
        <v>315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f t="shared" si="7"/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f t="shared" si="5"/>
        <v>0</v>
      </c>
      <c r="CA120" s="16">
        <f t="shared" si="6"/>
        <v>0</v>
      </c>
    </row>
    <row r="121" spans="1:79" x14ac:dyDescent="0.2">
      <c r="A121" s="14" t="s">
        <v>316</v>
      </c>
      <c r="B121" s="15" t="s">
        <v>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f t="shared" si="7"/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f t="shared" si="5"/>
        <v>0</v>
      </c>
      <c r="CA121" s="16">
        <f t="shared" si="6"/>
        <v>0</v>
      </c>
    </row>
    <row r="122" spans="1:79" x14ac:dyDescent="0.2">
      <c r="A122" s="14" t="s">
        <v>317</v>
      </c>
      <c r="B122" s="15" t="s">
        <v>318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f t="shared" si="7"/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f t="shared" si="5"/>
        <v>0</v>
      </c>
      <c r="CA122" s="16">
        <f t="shared" si="6"/>
        <v>0</v>
      </c>
    </row>
    <row r="123" spans="1:79" x14ac:dyDescent="0.2">
      <c r="A123" s="14" t="s">
        <v>319</v>
      </c>
      <c r="B123" s="15" t="s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f t="shared" si="7"/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f t="shared" si="5"/>
        <v>0</v>
      </c>
      <c r="CA123" s="16">
        <f t="shared" si="6"/>
        <v>0</v>
      </c>
    </row>
    <row r="124" spans="1:79" x14ac:dyDescent="0.2">
      <c r="A124" s="14" t="s">
        <v>320</v>
      </c>
      <c r="B124" s="15" t="s">
        <v>321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f t="shared" si="7"/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f t="shared" si="5"/>
        <v>0</v>
      </c>
      <c r="CA124" s="16">
        <f t="shared" si="6"/>
        <v>0</v>
      </c>
    </row>
    <row r="125" spans="1:79" x14ac:dyDescent="0.2">
      <c r="A125" s="14" t="s">
        <v>322</v>
      </c>
      <c r="B125" s="15" t="s">
        <v>229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f t="shared" si="7"/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f t="shared" si="5"/>
        <v>0</v>
      </c>
      <c r="CA125" s="16">
        <f t="shared" si="6"/>
        <v>0</v>
      </c>
    </row>
    <row r="126" spans="1:79" x14ac:dyDescent="0.2">
      <c r="A126" s="14" t="s">
        <v>230</v>
      </c>
      <c r="B126" s="15" t="s">
        <v>323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f t="shared" si="7"/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f t="shared" si="5"/>
        <v>0</v>
      </c>
      <c r="CA126" s="16">
        <f t="shared" si="6"/>
        <v>0</v>
      </c>
    </row>
    <row r="127" spans="1:79" x14ac:dyDescent="0.2">
      <c r="A127" s="14" t="s">
        <v>231</v>
      </c>
      <c r="B127" s="15" t="s">
        <v>324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f t="shared" si="7"/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f t="shared" si="5"/>
        <v>0</v>
      </c>
      <c r="CA127" s="16">
        <f t="shared" si="6"/>
        <v>0</v>
      </c>
    </row>
    <row r="128" spans="1:79" x14ac:dyDescent="0.2">
      <c r="A128" s="14" t="s">
        <v>325</v>
      </c>
      <c r="B128" s="15" t="s">
        <v>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f t="shared" si="7"/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f t="shared" si="5"/>
        <v>0</v>
      </c>
      <c r="CA128" s="16">
        <f t="shared" si="6"/>
        <v>0</v>
      </c>
    </row>
    <row r="129" spans="1:79" x14ac:dyDescent="0.2">
      <c r="A129" s="14" t="s">
        <v>326</v>
      </c>
      <c r="B129" s="15" t="s">
        <v>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f t="shared" si="7"/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f t="shared" si="5"/>
        <v>0</v>
      </c>
      <c r="CA129" s="16">
        <f t="shared" si="6"/>
        <v>0</v>
      </c>
    </row>
    <row r="130" spans="1:79" x14ac:dyDescent="0.2">
      <c r="A130" s="3"/>
      <c r="B130" s="2"/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f t="shared" ref="BS130" si="8">SUM(C130:BR130)</f>
        <v>0</v>
      </c>
    </row>
    <row r="131" spans="1:79" s="5" customFormat="1" x14ac:dyDescent="0.2">
      <c r="B131" s="4" t="s">
        <v>2</v>
      </c>
      <c r="C131" s="12">
        <f>SUM(C2:C129)</f>
        <v>84.482767518826535</v>
      </c>
      <c r="D131" s="12">
        <f t="shared" ref="D131:BO131" si="9">SUM(D2:D129)</f>
        <v>102.37822699858111</v>
      </c>
      <c r="E131" s="12">
        <f t="shared" si="9"/>
        <v>8.7161509377512889</v>
      </c>
      <c r="F131" s="12">
        <f t="shared" si="9"/>
        <v>34.074182909670625</v>
      </c>
      <c r="G131" s="12">
        <f t="shared" si="9"/>
        <v>171.77216200647504</v>
      </c>
      <c r="H131" s="12">
        <f t="shared" si="9"/>
        <v>112.80975689636405</v>
      </c>
      <c r="I131" s="12">
        <f t="shared" si="9"/>
        <v>18.247635538151652</v>
      </c>
      <c r="J131" s="12">
        <f t="shared" si="9"/>
        <v>334.58609676271277</v>
      </c>
      <c r="K131" s="12">
        <f t="shared" si="9"/>
        <v>10.078986331024511</v>
      </c>
      <c r="L131" s="12">
        <f t="shared" si="9"/>
        <v>404.04803197746946</v>
      </c>
      <c r="M131" s="12">
        <f t="shared" si="9"/>
        <v>667.98617441638362</v>
      </c>
      <c r="N131" s="12">
        <f t="shared" si="9"/>
        <v>180.43526716678767</v>
      </c>
      <c r="O131" s="12">
        <f t="shared" si="9"/>
        <v>58.2016365297888</v>
      </c>
      <c r="P131" s="12">
        <f t="shared" si="9"/>
        <v>93.072133459784297</v>
      </c>
      <c r="Q131" s="12">
        <f t="shared" si="9"/>
        <v>75.597292322243305</v>
      </c>
      <c r="R131" s="12">
        <f t="shared" si="9"/>
        <v>89.407417213015123</v>
      </c>
      <c r="S131" s="12">
        <f t="shared" si="9"/>
        <v>254.9868589447714</v>
      </c>
      <c r="T131" s="12">
        <f t="shared" si="9"/>
        <v>63.3045504725374</v>
      </c>
      <c r="U131" s="12">
        <f t="shared" si="9"/>
        <v>92.262917558297332</v>
      </c>
      <c r="V131" s="12">
        <f t="shared" si="9"/>
        <v>6.3359018846476376</v>
      </c>
      <c r="W131" s="12">
        <f t="shared" si="9"/>
        <v>77.492887495219335</v>
      </c>
      <c r="X131" s="12">
        <f t="shared" si="9"/>
        <v>97.875346928382598</v>
      </c>
      <c r="Y131" s="12">
        <f t="shared" si="9"/>
        <v>173.25371508275981</v>
      </c>
      <c r="Z131" s="12">
        <f t="shared" si="9"/>
        <v>45.9928929883013</v>
      </c>
      <c r="AA131" s="12">
        <f t="shared" si="9"/>
        <v>432.06177000669931</v>
      </c>
      <c r="AB131" s="12">
        <f t="shared" si="9"/>
        <v>137.8898320617713</v>
      </c>
      <c r="AC131" s="12">
        <f t="shared" si="9"/>
        <v>97.871128034315277</v>
      </c>
      <c r="AD131" s="12">
        <f t="shared" si="9"/>
        <v>43.480629786261872</v>
      </c>
      <c r="AE131" s="12">
        <f t="shared" si="9"/>
        <v>314.64332888487144</v>
      </c>
      <c r="AF131" s="12">
        <f t="shared" si="9"/>
        <v>1198.6696578042965</v>
      </c>
      <c r="AG131" s="12">
        <f t="shared" si="9"/>
        <v>393.61265091675972</v>
      </c>
      <c r="AH131" s="12">
        <f t="shared" si="9"/>
        <v>450.75302305064054</v>
      </c>
      <c r="AI131" s="12">
        <f t="shared" si="9"/>
        <v>1317.6574615132827</v>
      </c>
      <c r="AJ131" s="12">
        <f t="shared" si="9"/>
        <v>439.11620204895485</v>
      </c>
      <c r="AK131" s="12">
        <f t="shared" si="9"/>
        <v>303.95150740378256</v>
      </c>
      <c r="AL131" s="12">
        <f t="shared" si="9"/>
        <v>239.64765716317606</v>
      </c>
      <c r="AM131" s="12">
        <f t="shared" si="9"/>
        <v>375.25292261046036</v>
      </c>
      <c r="AN131" s="12">
        <f t="shared" si="9"/>
        <v>234.31443365833692</v>
      </c>
      <c r="AO131" s="12">
        <f t="shared" si="9"/>
        <v>39.812162354310594</v>
      </c>
      <c r="AP131" s="12">
        <f t="shared" si="9"/>
        <v>1406.5072292137838</v>
      </c>
      <c r="AQ131" s="12">
        <f t="shared" si="9"/>
        <v>416.52215544324827</v>
      </c>
      <c r="AR131" s="12">
        <f t="shared" si="9"/>
        <v>499.90240776630321</v>
      </c>
      <c r="AS131" s="12">
        <f t="shared" si="9"/>
        <v>494.36940588659019</v>
      </c>
      <c r="AT131" s="12">
        <f t="shared" si="9"/>
        <v>5.9998546300686009</v>
      </c>
      <c r="AU131" s="12">
        <f t="shared" si="9"/>
        <v>24.083221940460348</v>
      </c>
      <c r="AV131" s="12">
        <f t="shared" si="9"/>
        <v>30.929068952220582</v>
      </c>
      <c r="AW131" s="12">
        <f t="shared" si="9"/>
        <v>50.175806858285803</v>
      </c>
      <c r="AX131" s="12">
        <f t="shared" si="9"/>
        <v>1867.2326391039601</v>
      </c>
      <c r="AY131" s="12">
        <f t="shared" si="9"/>
        <v>24.23012120849323</v>
      </c>
      <c r="AZ131" s="12">
        <f t="shared" si="9"/>
        <v>34.724803963961229</v>
      </c>
      <c r="BA131" s="12">
        <f t="shared" si="9"/>
        <v>40.663476977305933</v>
      </c>
      <c r="BB131" s="12">
        <f t="shared" si="9"/>
        <v>199.08050978783911</v>
      </c>
      <c r="BC131" s="12">
        <f t="shared" si="9"/>
        <v>82.363767697231353</v>
      </c>
      <c r="BD131" s="12">
        <f t="shared" si="9"/>
        <v>73.516757309893094</v>
      </c>
      <c r="BE131" s="12">
        <f t="shared" si="9"/>
        <v>113.75158029350742</v>
      </c>
      <c r="BF131" s="12">
        <f t="shared" si="9"/>
        <v>78.638722915091137</v>
      </c>
      <c r="BG131" s="12">
        <f t="shared" si="9"/>
        <v>58.80645425678307</v>
      </c>
      <c r="BH131" s="12">
        <f t="shared" si="9"/>
        <v>51.683773511942732</v>
      </c>
      <c r="BI131" s="12">
        <f t="shared" si="9"/>
        <v>360.5362381500845</v>
      </c>
      <c r="BJ131" s="12">
        <f t="shared" si="9"/>
        <v>18.479042963843256</v>
      </c>
      <c r="BK131" s="12">
        <f t="shared" si="9"/>
        <v>142.55981035535487</v>
      </c>
      <c r="BL131" s="12">
        <f t="shared" si="9"/>
        <v>128.9399066064608</v>
      </c>
      <c r="BM131" s="12">
        <f t="shared" si="9"/>
        <v>31.479148144880956</v>
      </c>
      <c r="BN131" s="12">
        <f t="shared" si="9"/>
        <v>155.42524211262969</v>
      </c>
      <c r="BO131" s="12">
        <f t="shared" si="9"/>
        <v>458.9621811023402</v>
      </c>
      <c r="BP131" s="12">
        <f t="shared" ref="BP131:CA131" si="10">SUM(BP2:BP129)</f>
        <v>26.103029161280634</v>
      </c>
      <c r="BQ131" s="12">
        <f t="shared" si="10"/>
        <v>221.18868871605952</v>
      </c>
      <c r="BR131" s="12">
        <f t="shared" si="10"/>
        <v>0</v>
      </c>
      <c r="BS131" s="12">
        <f t="shared" si="10"/>
        <v>16372.98840266777</v>
      </c>
      <c r="BT131" s="12">
        <f t="shared" si="10"/>
        <v>4117.78486372712</v>
      </c>
      <c r="BU131" s="12">
        <f t="shared" si="10"/>
        <v>5.0812973469387304E-2</v>
      </c>
      <c r="BV131" s="12">
        <f t="shared" si="10"/>
        <v>0</v>
      </c>
      <c r="BW131" s="12">
        <f t="shared" si="10"/>
        <v>24334.975268655144</v>
      </c>
      <c r="BX131" s="12">
        <f t="shared" si="10"/>
        <v>7473.8537827510518</v>
      </c>
      <c r="BY131" s="12">
        <f t="shared" si="10"/>
        <v>140.34686922544438</v>
      </c>
      <c r="BZ131" s="12">
        <f t="shared" si="10"/>
        <v>36067.011597332224</v>
      </c>
      <c r="CA131" s="12">
        <f t="shared" si="10"/>
        <v>52440</v>
      </c>
    </row>
    <row r="132" spans="1:79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</sheetData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>
    <tabColor theme="8"/>
  </sheetPr>
  <dimension ref="A1:CA132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71" width="12.7109375" style="1" customWidth="1"/>
    <col min="72" max="16384" width="11.5703125" style="1"/>
  </cols>
  <sheetData>
    <row r="1" spans="1:79" ht="49.5" customHeight="1" x14ac:dyDescent="0.2">
      <c r="A1" s="11" t="s">
        <v>16</v>
      </c>
      <c r="B1" s="61" t="s">
        <v>17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  <c r="BT1" s="6" t="s">
        <v>340</v>
      </c>
      <c r="BU1" s="6" t="s">
        <v>341</v>
      </c>
      <c r="BV1" s="6" t="s">
        <v>342</v>
      </c>
      <c r="BW1" s="6" t="s">
        <v>343</v>
      </c>
      <c r="BX1" s="6" t="s">
        <v>344</v>
      </c>
      <c r="BY1" s="6" t="s">
        <v>345</v>
      </c>
      <c r="BZ1" s="6" t="s">
        <v>346</v>
      </c>
      <c r="CA1" s="9" t="s">
        <v>347</v>
      </c>
    </row>
    <row r="2" spans="1:79" x14ac:dyDescent="0.2">
      <c r="A2" s="14" t="s">
        <v>124</v>
      </c>
      <c r="B2" s="15" t="s">
        <v>123</v>
      </c>
      <c r="C2" s="16">
        <v>0.4635819704826486</v>
      </c>
      <c r="D2" s="16">
        <v>0.4682489030714001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0.1042281611487834</v>
      </c>
      <c r="K2" s="16">
        <v>0</v>
      </c>
      <c r="L2" s="16">
        <v>28.637854008775427</v>
      </c>
      <c r="M2" s="16">
        <v>0.78404467491025132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1.1807339449541285</v>
      </c>
      <c r="AS2" s="16">
        <v>0</v>
      </c>
      <c r="AT2" s="16">
        <v>0</v>
      </c>
      <c r="AU2" s="16">
        <v>0</v>
      </c>
      <c r="AV2" s="16">
        <v>0</v>
      </c>
      <c r="AW2" s="16">
        <v>1.5556441962504986E-3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0.32668528121260465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f t="shared" ref="BS2:BS33" si="0">SUM(C2:BR2)</f>
        <v>31.966932588751494</v>
      </c>
      <c r="BT2" s="16">
        <v>1.1885121659353808</v>
      </c>
      <c r="BU2" s="16">
        <v>0</v>
      </c>
      <c r="BV2" s="16">
        <v>0</v>
      </c>
      <c r="BW2" s="16">
        <v>1.1962903869166335</v>
      </c>
      <c r="BX2" s="16">
        <v>0</v>
      </c>
      <c r="BY2" s="16">
        <v>4.6482648583964901</v>
      </c>
      <c r="BZ2" s="16">
        <f t="shared" ref="BZ2:BZ65" si="1">SUM(BT2:BY2)</f>
        <v>7.0330674112485045</v>
      </c>
      <c r="CA2" s="16">
        <f>SUM(BZ2,BS2)</f>
        <v>39</v>
      </c>
    </row>
    <row r="3" spans="1:79" x14ac:dyDescent="0.2">
      <c r="A3" s="14" t="s">
        <v>125</v>
      </c>
      <c r="B3" s="15" t="s">
        <v>18</v>
      </c>
      <c r="C3" s="16">
        <v>5.114225277630883</v>
      </c>
      <c r="D3" s="16">
        <v>17.224925083729946</v>
      </c>
      <c r="E3" s="16">
        <v>6.0285563194077206E-2</v>
      </c>
      <c r="F3" s="16">
        <v>0</v>
      </c>
      <c r="G3" s="16">
        <v>0</v>
      </c>
      <c r="H3" s="16">
        <v>0</v>
      </c>
      <c r="I3" s="16">
        <v>0</v>
      </c>
      <c r="J3" s="16">
        <v>3.2252776308831304</v>
      </c>
      <c r="K3" s="16">
        <v>0</v>
      </c>
      <c r="L3" s="16">
        <v>49.347082672307415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2.0999471179270226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0.92437863564251721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0.81385510312004239</v>
      </c>
      <c r="BL3" s="16">
        <v>6.6983959104530231E-3</v>
      </c>
      <c r="BM3" s="16">
        <v>0</v>
      </c>
      <c r="BN3" s="16">
        <v>6.6983959104530231E-3</v>
      </c>
      <c r="BO3" s="16">
        <v>1.0047593865679535E-2</v>
      </c>
      <c r="BP3" s="16">
        <v>0</v>
      </c>
      <c r="BQ3" s="16">
        <v>0</v>
      </c>
      <c r="BR3" s="16">
        <v>0</v>
      </c>
      <c r="BS3" s="16">
        <f t="shared" si="0"/>
        <v>78.833421470121607</v>
      </c>
      <c r="BT3" s="16">
        <v>97.304248193195846</v>
      </c>
      <c r="BU3" s="16">
        <v>0</v>
      </c>
      <c r="BV3" s="16">
        <v>0</v>
      </c>
      <c r="BW3" s="16">
        <v>15.473294553146482</v>
      </c>
      <c r="BX3" s="16">
        <v>0</v>
      </c>
      <c r="BY3" s="16">
        <v>-1.6109642164639522</v>
      </c>
      <c r="BZ3" s="16">
        <f t="shared" si="1"/>
        <v>111.16657852987838</v>
      </c>
      <c r="CA3" s="16">
        <f t="shared" ref="CA3:CA66" si="2">SUM(BZ3,BS3)</f>
        <v>190</v>
      </c>
    </row>
    <row r="4" spans="1:79" x14ac:dyDescent="0.2">
      <c r="A4" s="14" t="s">
        <v>126</v>
      </c>
      <c r="B4" s="15" t="s">
        <v>35</v>
      </c>
      <c r="C4" s="16">
        <v>1.1467737886015568</v>
      </c>
      <c r="D4" s="16">
        <v>5.1518955561134824E-2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1.6695957820738139</v>
      </c>
      <c r="M4" s="16">
        <v>0</v>
      </c>
      <c r="N4" s="16">
        <v>0</v>
      </c>
      <c r="O4" s="16">
        <v>10.324780316344464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0.12021089630931459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0.4236003012804419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f t="shared" si="0"/>
        <v>13.736480040170726</v>
      </c>
      <c r="BT4" s="16">
        <v>20.285111724830532</v>
      </c>
      <c r="BU4" s="16">
        <v>0</v>
      </c>
      <c r="BV4" s="16">
        <v>0</v>
      </c>
      <c r="BW4" s="16">
        <v>1.5264875721817724E-2</v>
      </c>
      <c r="BX4" s="16">
        <v>0</v>
      </c>
      <c r="BY4" s="16">
        <v>3.963143359276927</v>
      </c>
      <c r="BZ4" s="16">
        <f t="shared" si="1"/>
        <v>24.263519959829278</v>
      </c>
      <c r="CA4" s="16">
        <f t="shared" si="2"/>
        <v>38</v>
      </c>
    </row>
    <row r="5" spans="1:79" x14ac:dyDescent="0.2">
      <c r="A5" s="14" t="s">
        <v>127</v>
      </c>
      <c r="B5" s="15" t="s">
        <v>19</v>
      </c>
      <c r="C5" s="16">
        <v>0.8005922358530474</v>
      </c>
      <c r="D5" s="16">
        <v>0.20638768670072566</v>
      </c>
      <c r="E5" s="16">
        <v>3.8397709153623377E-3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29.970371937131883</v>
      </c>
      <c r="L5" s="16">
        <v>0</v>
      </c>
      <c r="M5" s="16">
        <v>2.2731443818945039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22.614330806026487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1.5291887670430511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f t="shared" si="0"/>
        <v>57.397855585565061</v>
      </c>
      <c r="BT5" s="16">
        <v>0</v>
      </c>
      <c r="BU5" s="16">
        <v>0</v>
      </c>
      <c r="BV5" s="16">
        <v>0</v>
      </c>
      <c r="BW5" s="16">
        <v>1.6021444144349353</v>
      </c>
      <c r="BX5" s="16">
        <v>0</v>
      </c>
      <c r="BY5" s="16">
        <v>0</v>
      </c>
      <c r="BZ5" s="16">
        <f t="shared" si="1"/>
        <v>1.6021444144349353</v>
      </c>
      <c r="CA5" s="16">
        <f t="shared" si="2"/>
        <v>59</v>
      </c>
    </row>
    <row r="6" spans="1:79" x14ac:dyDescent="0.2">
      <c r="A6" s="14" t="s">
        <v>128</v>
      </c>
      <c r="B6" s="15" t="s">
        <v>36</v>
      </c>
      <c r="C6" s="16">
        <v>2.2927733320241543</v>
      </c>
      <c r="D6" s="16">
        <v>0.1921363346261476</v>
      </c>
      <c r="E6" s="16">
        <v>1.6078354362020718E-3</v>
      </c>
      <c r="F6" s="16">
        <v>0</v>
      </c>
      <c r="G6" s="16">
        <v>0</v>
      </c>
      <c r="H6" s="16">
        <v>0</v>
      </c>
      <c r="I6" s="16">
        <v>0</v>
      </c>
      <c r="J6" s="16">
        <v>0.54425229515440132</v>
      </c>
      <c r="K6" s="16">
        <v>0</v>
      </c>
      <c r="L6" s="16">
        <v>35.064479110412876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2.0604411114929553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8.9580551327998439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f t="shared" si="0"/>
        <v>49.113745151946581</v>
      </c>
      <c r="BT6" s="16">
        <v>84.31247852128233</v>
      </c>
      <c r="BU6" s="16">
        <v>0</v>
      </c>
      <c r="BV6" s="16">
        <v>0</v>
      </c>
      <c r="BW6" s="16">
        <v>9.4058373017821204E-2</v>
      </c>
      <c r="BX6" s="16">
        <v>0</v>
      </c>
      <c r="BY6" s="16">
        <v>-2.5202820462467477</v>
      </c>
      <c r="BZ6" s="16">
        <f t="shared" si="1"/>
        <v>81.886254848053397</v>
      </c>
      <c r="CA6" s="16">
        <f t="shared" si="2"/>
        <v>130.99999999999997</v>
      </c>
    </row>
    <row r="7" spans="1:79" x14ac:dyDescent="0.2">
      <c r="A7" s="14" t="s">
        <v>129</v>
      </c>
      <c r="B7" s="15" t="s">
        <v>232</v>
      </c>
      <c r="C7" s="16">
        <v>122.68891429014259</v>
      </c>
      <c r="D7" s="16">
        <v>25.550556029138249</v>
      </c>
      <c r="E7" s="16">
        <v>1.8266913360198389</v>
      </c>
      <c r="F7" s="16">
        <v>0</v>
      </c>
      <c r="G7" s="16">
        <v>0</v>
      </c>
      <c r="H7" s="16">
        <v>0</v>
      </c>
      <c r="I7" s="16">
        <v>0</v>
      </c>
      <c r="J7" s="16">
        <v>1.2717471326720398</v>
      </c>
      <c r="K7" s="16">
        <v>0</v>
      </c>
      <c r="L7" s="16">
        <v>158.11285260384378</v>
      </c>
      <c r="M7" s="16">
        <v>0</v>
      </c>
      <c r="N7" s="16">
        <v>171.15404138251705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21.480965204587726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1.317992482951023</v>
      </c>
      <c r="AP7" s="16">
        <v>9.2490700557966515E-2</v>
      </c>
      <c r="AQ7" s="16">
        <v>0</v>
      </c>
      <c r="AR7" s="16">
        <v>10.312713112213267</v>
      </c>
      <c r="AS7" s="16">
        <v>0</v>
      </c>
      <c r="AT7" s="16">
        <v>0</v>
      </c>
      <c r="AU7" s="16">
        <v>0</v>
      </c>
      <c r="AV7" s="16">
        <v>0</v>
      </c>
      <c r="AW7" s="16">
        <v>8.4860217761934287</v>
      </c>
      <c r="AX7" s="16">
        <v>87.033749225046492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0.16185872597644141</v>
      </c>
      <c r="BF7" s="16">
        <v>0</v>
      </c>
      <c r="BG7" s="16">
        <v>0</v>
      </c>
      <c r="BH7" s="16">
        <v>0</v>
      </c>
      <c r="BI7" s="16">
        <v>5.2950926069435829</v>
      </c>
      <c r="BJ7" s="16">
        <v>0</v>
      </c>
      <c r="BK7" s="16">
        <v>16.070259221946685</v>
      </c>
      <c r="BL7" s="16">
        <v>10.243345086794791</v>
      </c>
      <c r="BM7" s="16">
        <v>1.8960593614383139</v>
      </c>
      <c r="BN7" s="16">
        <v>11.700073620582765</v>
      </c>
      <c r="BO7" s="16">
        <v>7.4223787197768134</v>
      </c>
      <c r="BP7" s="16">
        <v>2.3122675139491629E-2</v>
      </c>
      <c r="BQ7" s="16">
        <v>11.468846869187848</v>
      </c>
      <c r="BR7" s="16">
        <v>0</v>
      </c>
      <c r="BS7" s="16">
        <f t="shared" si="0"/>
        <v>673.60977216367019</v>
      </c>
      <c r="BT7" s="16">
        <v>46.29159562926224</v>
      </c>
      <c r="BU7" s="16">
        <v>1.5954645846249225</v>
      </c>
      <c r="BV7" s="16">
        <v>0</v>
      </c>
      <c r="BW7" s="16">
        <v>1662.5665878797272</v>
      </c>
      <c r="BX7" s="16">
        <v>0</v>
      </c>
      <c r="BY7" s="16">
        <v>2.9365797427154368</v>
      </c>
      <c r="BZ7" s="16">
        <f t="shared" si="1"/>
        <v>1713.3902278363298</v>
      </c>
      <c r="CA7" s="16">
        <f t="shared" si="2"/>
        <v>2387</v>
      </c>
    </row>
    <row r="8" spans="1:79" x14ac:dyDescent="0.2">
      <c r="A8" s="14" t="s">
        <v>130</v>
      </c>
      <c r="B8" s="15" t="s">
        <v>31</v>
      </c>
      <c r="C8" s="16">
        <v>0.14061734443900048</v>
      </c>
      <c r="D8" s="16">
        <v>0.16070553650171485</v>
      </c>
      <c r="E8" s="16">
        <v>8.0352768250857423E-2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120.03699167074963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1.4865262126408623</v>
      </c>
      <c r="AX8" s="16">
        <v>6.0465458108770216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0.11048505634492896</v>
      </c>
      <c r="BL8" s="16">
        <v>8.0352768250857423E-2</v>
      </c>
      <c r="BM8" s="16">
        <v>0</v>
      </c>
      <c r="BN8" s="16">
        <v>7.030867221950024E-2</v>
      </c>
      <c r="BO8" s="16">
        <v>0</v>
      </c>
      <c r="BP8" s="16">
        <v>0</v>
      </c>
      <c r="BQ8" s="16">
        <v>7.030867221950024E-2</v>
      </c>
      <c r="BR8" s="16">
        <v>0</v>
      </c>
      <c r="BS8" s="16">
        <f t="shared" si="0"/>
        <v>128.28319451249391</v>
      </c>
      <c r="BT8" s="16">
        <v>6.0264576188143064E-2</v>
      </c>
      <c r="BU8" s="16">
        <v>0</v>
      </c>
      <c r="BV8" s="16">
        <v>0</v>
      </c>
      <c r="BW8" s="16">
        <v>32.944634982851539</v>
      </c>
      <c r="BX8" s="16">
        <v>2.7119059284664377</v>
      </c>
      <c r="BY8" s="16">
        <v>0</v>
      </c>
      <c r="BZ8" s="16">
        <f t="shared" si="1"/>
        <v>35.716805487506122</v>
      </c>
      <c r="CA8" s="16">
        <f t="shared" si="2"/>
        <v>164.00000000000003</v>
      </c>
    </row>
    <row r="9" spans="1:79" x14ac:dyDescent="0.2">
      <c r="A9" s="14" t="s">
        <v>131</v>
      </c>
      <c r="B9" s="15" t="s">
        <v>20</v>
      </c>
      <c r="C9" s="16">
        <v>6.3283327003418155E-2</v>
      </c>
      <c r="D9" s="16">
        <v>0.2184295480440562</v>
      </c>
      <c r="E9" s="16">
        <v>2.0413976452715531E-3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12.464774022028104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6.1241929358146598E-3</v>
      </c>
      <c r="BG9" s="16">
        <v>0</v>
      </c>
      <c r="BH9" s="16">
        <v>0</v>
      </c>
      <c r="BI9" s="16">
        <v>0</v>
      </c>
      <c r="BJ9" s="16">
        <v>0</v>
      </c>
      <c r="BK9" s="16">
        <v>4.0827952905431062E-3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2.0413976452715532E-2</v>
      </c>
      <c r="BR9" s="16">
        <v>0</v>
      </c>
      <c r="BS9" s="16">
        <f t="shared" si="0"/>
        <v>12.779149259399924</v>
      </c>
      <c r="BT9" s="16">
        <v>36.863558678313709</v>
      </c>
      <c r="BU9" s="16">
        <v>0</v>
      </c>
      <c r="BV9" s="16">
        <v>0</v>
      </c>
      <c r="BW9" s="16">
        <v>1.0574439802506646</v>
      </c>
      <c r="BX9" s="16">
        <v>7.1448917584504362E-2</v>
      </c>
      <c r="BY9" s="16">
        <v>-7.7716008355488038</v>
      </c>
      <c r="BZ9" s="16">
        <f t="shared" si="1"/>
        <v>30.220850740600078</v>
      </c>
      <c r="CA9" s="16">
        <f t="shared" si="2"/>
        <v>43</v>
      </c>
    </row>
    <row r="10" spans="1:79" x14ac:dyDescent="0.2">
      <c r="A10" s="14" t="s">
        <v>233</v>
      </c>
      <c r="B10" s="15" t="s">
        <v>234</v>
      </c>
      <c r="C10" s="16">
        <v>7.0969880449914928</v>
      </c>
      <c r="D10" s="16">
        <v>0.80127284378936203</v>
      </c>
      <c r="E10" s="16">
        <v>2.8616887278191502E-2</v>
      </c>
      <c r="F10" s="16">
        <v>0</v>
      </c>
      <c r="G10" s="16">
        <v>0</v>
      </c>
      <c r="H10" s="16">
        <v>0</v>
      </c>
      <c r="I10" s="16">
        <v>0</v>
      </c>
      <c r="J10" s="16">
        <v>2.8616887278191502E-2</v>
      </c>
      <c r="K10" s="16">
        <v>0</v>
      </c>
      <c r="L10" s="16">
        <v>110.17501602103728</v>
      </c>
      <c r="M10" s="16">
        <v>0.82988973106755348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4.407000640841491</v>
      </c>
      <c r="AS10" s="16">
        <v>0</v>
      </c>
      <c r="AT10" s="16">
        <v>0</v>
      </c>
      <c r="AU10" s="16">
        <v>0</v>
      </c>
      <c r="AV10" s="16">
        <v>0</v>
      </c>
      <c r="AW10" s="16">
        <v>0.94435728018031961</v>
      </c>
      <c r="AX10" s="16">
        <v>26.442003845048948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5.7233774556383003E-2</v>
      </c>
      <c r="BG10" s="16">
        <v>0</v>
      </c>
      <c r="BH10" s="16">
        <v>0</v>
      </c>
      <c r="BI10" s="16">
        <v>0</v>
      </c>
      <c r="BJ10" s="16">
        <v>0</v>
      </c>
      <c r="BK10" s="16">
        <v>5.036572160961704</v>
      </c>
      <c r="BL10" s="16">
        <v>3.0047731642101074</v>
      </c>
      <c r="BM10" s="16">
        <v>8.5850661834574515E-2</v>
      </c>
      <c r="BN10" s="16">
        <v>2.8616887278191498</v>
      </c>
      <c r="BO10" s="16">
        <v>0.82988973106755348</v>
      </c>
      <c r="BP10" s="16">
        <v>0</v>
      </c>
      <c r="BQ10" s="16">
        <v>8.5850661834574515E-2</v>
      </c>
      <c r="BR10" s="16">
        <v>0</v>
      </c>
      <c r="BS10" s="16">
        <f t="shared" si="0"/>
        <v>162.71562106379687</v>
      </c>
      <c r="BT10" s="16">
        <v>57.94919673833779</v>
      </c>
      <c r="BU10" s="16">
        <v>8.5850661834574515E-2</v>
      </c>
      <c r="BV10" s="16">
        <v>0</v>
      </c>
      <c r="BW10" s="16">
        <v>1068.2684020948889</v>
      </c>
      <c r="BX10" s="16">
        <v>5.980929441142024</v>
      </c>
      <c r="BY10" s="16">
        <v>0</v>
      </c>
      <c r="BZ10" s="16">
        <f t="shared" si="1"/>
        <v>1132.2843789362032</v>
      </c>
      <c r="CA10" s="16">
        <f t="shared" si="2"/>
        <v>1295</v>
      </c>
    </row>
    <row r="11" spans="1:79" x14ac:dyDescent="0.2">
      <c r="A11" s="14" t="s">
        <v>133</v>
      </c>
      <c r="B11" s="15" t="s">
        <v>132</v>
      </c>
      <c r="C11" s="16">
        <v>9.8151490095984464</v>
      </c>
      <c r="D11" s="16">
        <v>49.289475260931567</v>
      </c>
      <c r="E11" s="16">
        <v>0.23017099855004733</v>
      </c>
      <c r="F11" s="16">
        <v>0</v>
      </c>
      <c r="G11" s="16">
        <v>0</v>
      </c>
      <c r="H11" s="16">
        <v>0</v>
      </c>
      <c r="I11" s="16">
        <v>0</v>
      </c>
      <c r="J11" s="16">
        <v>1019.575319648656</v>
      </c>
      <c r="K11" s="16">
        <v>0</v>
      </c>
      <c r="L11" s="16">
        <v>0.6576314244287067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0.13152628488574133</v>
      </c>
      <c r="BH11" s="16">
        <v>0</v>
      </c>
      <c r="BI11" s="16">
        <v>0</v>
      </c>
      <c r="BJ11" s="16">
        <v>0</v>
      </c>
      <c r="BK11" s="16">
        <v>2.5154401984398032</v>
      </c>
      <c r="BL11" s="16">
        <v>1.1015326359180837</v>
      </c>
      <c r="BM11" s="16">
        <v>6.5763142442870667E-2</v>
      </c>
      <c r="BN11" s="16">
        <v>0</v>
      </c>
      <c r="BO11" s="16">
        <v>1.726282489125355</v>
      </c>
      <c r="BP11" s="16">
        <v>0</v>
      </c>
      <c r="BQ11" s="16">
        <v>0</v>
      </c>
      <c r="BR11" s="16">
        <v>0</v>
      </c>
      <c r="BS11" s="16">
        <f t="shared" si="0"/>
        <v>1085.1082910929767</v>
      </c>
      <c r="BT11" s="16">
        <v>32.799367293381742</v>
      </c>
      <c r="BU11" s="16">
        <v>0</v>
      </c>
      <c r="BV11" s="16">
        <v>0</v>
      </c>
      <c r="BW11" s="16">
        <v>20.337251800457754</v>
      </c>
      <c r="BX11" s="16">
        <v>274.29806712921356</v>
      </c>
      <c r="BY11" s="16">
        <v>-40.542977316029763</v>
      </c>
      <c r="BZ11" s="16">
        <f t="shared" si="1"/>
        <v>286.89170890702331</v>
      </c>
      <c r="CA11" s="16">
        <f t="shared" si="2"/>
        <v>1372</v>
      </c>
    </row>
    <row r="12" spans="1:79" x14ac:dyDescent="0.2">
      <c r="A12" s="14" t="s">
        <v>134</v>
      </c>
      <c r="B12" s="15" t="s">
        <v>21</v>
      </c>
      <c r="C12" s="16">
        <v>0.67815483838460178</v>
      </c>
      <c r="D12" s="16">
        <v>14.39896203360794</v>
      </c>
      <c r="E12" s="16">
        <v>0.44158919708764771</v>
      </c>
      <c r="F12" s="16">
        <v>0</v>
      </c>
      <c r="G12" s="16">
        <v>0</v>
      </c>
      <c r="H12" s="16">
        <v>0</v>
      </c>
      <c r="I12" s="16">
        <v>0</v>
      </c>
      <c r="J12" s="16">
        <v>181.2408233189731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0.96203360794094672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8.6740735142216502E-2</v>
      </c>
      <c r="BR12" s="16">
        <v>0</v>
      </c>
      <c r="BS12" s="16">
        <f t="shared" si="0"/>
        <v>197.80830373113648</v>
      </c>
      <c r="BT12" s="16">
        <v>0</v>
      </c>
      <c r="BU12" s="16">
        <v>0</v>
      </c>
      <c r="BV12" s="16">
        <v>0</v>
      </c>
      <c r="BW12" s="16">
        <v>115.19169626886352</v>
      </c>
      <c r="BX12" s="16">
        <v>0</v>
      </c>
      <c r="BY12" s="16">
        <v>0</v>
      </c>
      <c r="BZ12" s="16">
        <f t="shared" si="1"/>
        <v>115.19169626886352</v>
      </c>
      <c r="CA12" s="16">
        <f t="shared" si="2"/>
        <v>313</v>
      </c>
    </row>
    <row r="13" spans="1:79" x14ac:dyDescent="0.2">
      <c r="A13" s="14" t="s">
        <v>135</v>
      </c>
      <c r="B13" s="15" t="s">
        <v>37</v>
      </c>
      <c r="C13" s="16">
        <v>0.17511441153613677</v>
      </c>
      <c r="D13" s="16">
        <v>0.99680511182108622</v>
      </c>
      <c r="E13" s="16">
        <v>6.7351696744667993E-3</v>
      </c>
      <c r="F13" s="16">
        <v>0</v>
      </c>
      <c r="G13" s="16">
        <v>0</v>
      </c>
      <c r="H13" s="16">
        <v>0</v>
      </c>
      <c r="I13" s="16">
        <v>0</v>
      </c>
      <c r="J13" s="16">
        <v>36.420430014679219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f t="shared" si="0"/>
        <v>37.599084707710908</v>
      </c>
      <c r="BT13" s="16">
        <v>8.7557205768068386E-2</v>
      </c>
      <c r="BU13" s="16">
        <v>0</v>
      </c>
      <c r="BV13" s="16">
        <v>0</v>
      </c>
      <c r="BW13" s="16">
        <v>1.1315085053104224</v>
      </c>
      <c r="BX13" s="16">
        <v>0.18184958121060357</v>
      </c>
      <c r="BY13" s="16">
        <v>0</v>
      </c>
      <c r="BZ13" s="16">
        <f t="shared" si="1"/>
        <v>1.4009152922890944</v>
      </c>
      <c r="CA13" s="16">
        <f t="shared" si="2"/>
        <v>39</v>
      </c>
    </row>
    <row r="14" spans="1:79" x14ac:dyDescent="0.2">
      <c r="A14" s="14" t="s">
        <v>235</v>
      </c>
      <c r="B14" s="15" t="s">
        <v>136</v>
      </c>
      <c r="C14" s="16">
        <v>3.0623429226752554</v>
      </c>
      <c r="D14" s="16">
        <v>57.687919381206839</v>
      </c>
      <c r="E14" s="16">
        <v>4.1383012468584536E-2</v>
      </c>
      <c r="F14" s="16">
        <v>0</v>
      </c>
      <c r="G14" s="16">
        <v>0</v>
      </c>
      <c r="H14" s="16">
        <v>0</v>
      </c>
      <c r="I14" s="16">
        <v>0</v>
      </c>
      <c r="J14" s="16">
        <v>358.54242002781643</v>
      </c>
      <c r="K14" s="16">
        <v>0</v>
      </c>
      <c r="L14" s="16">
        <v>55.411853695434687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0.20691506234292267</v>
      </c>
      <c r="AS14" s="16">
        <v>0</v>
      </c>
      <c r="AT14" s="16">
        <v>0</v>
      </c>
      <c r="AU14" s="16">
        <v>0</v>
      </c>
      <c r="AV14" s="16">
        <v>0</v>
      </c>
      <c r="AW14" s="16">
        <v>9.2697947929629354</v>
      </c>
      <c r="AX14" s="16">
        <v>43.845301710465314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1.3863309176975818</v>
      </c>
      <c r="BL14" s="16">
        <v>0.97250079301173653</v>
      </c>
      <c r="BM14" s="16">
        <v>0.22760656857721495</v>
      </c>
      <c r="BN14" s="16">
        <v>1.2621818802918283</v>
      </c>
      <c r="BO14" s="16">
        <v>0.39313861845155307</v>
      </c>
      <c r="BP14" s="16">
        <v>0</v>
      </c>
      <c r="BQ14" s="16">
        <v>0</v>
      </c>
      <c r="BR14" s="16">
        <v>0</v>
      </c>
      <c r="BS14" s="16">
        <f t="shared" si="0"/>
        <v>532.30968938340288</v>
      </c>
      <c r="BT14" s="16">
        <v>22.284752214332773</v>
      </c>
      <c r="BU14" s="16">
        <v>2.0691506234292268E-2</v>
      </c>
      <c r="BV14" s="16">
        <v>0</v>
      </c>
      <c r="BW14" s="16">
        <v>291.33640777883511</v>
      </c>
      <c r="BX14" s="16">
        <v>2.8347363540980406</v>
      </c>
      <c r="BY14" s="16">
        <v>-0.78627723690310614</v>
      </c>
      <c r="BZ14" s="16">
        <f t="shared" si="1"/>
        <v>315.69031061659706</v>
      </c>
      <c r="CA14" s="16">
        <f t="shared" si="2"/>
        <v>848</v>
      </c>
    </row>
    <row r="15" spans="1:79" x14ac:dyDescent="0.2">
      <c r="A15" s="14" t="s">
        <v>138</v>
      </c>
      <c r="B15" s="15" t="s">
        <v>137</v>
      </c>
      <c r="C15" s="16">
        <v>116.49490703810518</v>
      </c>
      <c r="D15" s="16">
        <v>112.25777750506228</v>
      </c>
      <c r="E15" s="16">
        <v>141.23765110142972</v>
      </c>
      <c r="F15" s="16">
        <v>0.10462048229735535</v>
      </c>
      <c r="G15" s="16">
        <v>0</v>
      </c>
      <c r="H15" s="16">
        <v>0</v>
      </c>
      <c r="I15" s="16">
        <v>0</v>
      </c>
      <c r="J15" s="16">
        <v>20.244063324538256</v>
      </c>
      <c r="K15" s="16">
        <v>0</v>
      </c>
      <c r="L15" s="16">
        <v>10.357427747438178</v>
      </c>
      <c r="M15" s="16">
        <v>0.10462048229735535</v>
      </c>
      <c r="N15" s="16">
        <v>0.2092409645947107</v>
      </c>
      <c r="O15" s="16">
        <v>1.7785481990550409</v>
      </c>
      <c r="P15" s="16">
        <v>0.470792170338099</v>
      </c>
      <c r="Q15" s="16">
        <v>0.470792170338099</v>
      </c>
      <c r="R15" s="16">
        <v>136.7912806037921</v>
      </c>
      <c r="S15" s="16">
        <v>249.41522979689515</v>
      </c>
      <c r="T15" s="16">
        <v>0</v>
      </c>
      <c r="U15" s="16">
        <v>0</v>
      </c>
      <c r="V15" s="16">
        <v>0.10462048229735535</v>
      </c>
      <c r="W15" s="16">
        <v>12.397527152236608</v>
      </c>
      <c r="X15" s="16">
        <v>0</v>
      </c>
      <c r="Y15" s="16">
        <v>0</v>
      </c>
      <c r="Z15" s="16">
        <v>0</v>
      </c>
      <c r="AA15" s="16">
        <v>43.155948947659077</v>
      </c>
      <c r="AB15" s="16">
        <v>4.4463704976376022</v>
      </c>
      <c r="AC15" s="16">
        <v>66.277075535374607</v>
      </c>
      <c r="AD15" s="16">
        <v>0</v>
      </c>
      <c r="AE15" s="16">
        <v>0.4184819291894214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0.15693072344603301</v>
      </c>
      <c r="AM15" s="16">
        <v>0</v>
      </c>
      <c r="AN15" s="16">
        <v>0</v>
      </c>
      <c r="AO15" s="16">
        <v>0</v>
      </c>
      <c r="AP15" s="16">
        <v>51.944069460636932</v>
      </c>
      <c r="AQ15" s="16">
        <v>0</v>
      </c>
      <c r="AR15" s="16">
        <v>10.252807265140824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0.2092409645947107</v>
      </c>
      <c r="BG15" s="16">
        <v>0</v>
      </c>
      <c r="BH15" s="16">
        <v>0</v>
      </c>
      <c r="BI15" s="16">
        <v>0</v>
      </c>
      <c r="BJ15" s="16">
        <v>0</v>
      </c>
      <c r="BK15" s="16">
        <v>0.57541265263545438</v>
      </c>
      <c r="BL15" s="16">
        <v>0.470792170338099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f t="shared" si="0"/>
        <v>980.34622936736844</v>
      </c>
      <c r="BT15" s="16">
        <v>167.65432288151194</v>
      </c>
      <c r="BU15" s="16">
        <v>0</v>
      </c>
      <c r="BV15" s="16">
        <v>0</v>
      </c>
      <c r="BW15" s="16">
        <v>521.58541449346512</v>
      </c>
      <c r="BX15" s="16">
        <v>68.892587592808496</v>
      </c>
      <c r="BY15" s="16">
        <v>-33.47855433515371</v>
      </c>
      <c r="BZ15" s="16">
        <f t="shared" si="1"/>
        <v>724.65377063263179</v>
      </c>
      <c r="CA15" s="16">
        <f t="shared" si="2"/>
        <v>1705.0000000000002</v>
      </c>
    </row>
    <row r="16" spans="1:79" x14ac:dyDescent="0.2">
      <c r="A16" s="14" t="s">
        <v>236</v>
      </c>
      <c r="B16" s="15" t="s">
        <v>38</v>
      </c>
      <c r="C16" s="16">
        <v>2.1247792819305475</v>
      </c>
      <c r="D16" s="16">
        <v>2.292525014714538</v>
      </c>
      <c r="E16" s="16">
        <v>49.205414949970567</v>
      </c>
      <c r="F16" s="16">
        <v>0</v>
      </c>
      <c r="G16" s="16">
        <v>0</v>
      </c>
      <c r="H16" s="16">
        <v>0</v>
      </c>
      <c r="I16" s="16">
        <v>0</v>
      </c>
      <c r="J16" s="16">
        <v>130.89758681577399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3.9140670982931134</v>
      </c>
      <c r="AX16" s="16">
        <v>48.590347263095943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6.7098293113596235</v>
      </c>
      <c r="BL16" s="16">
        <v>5.8151854031783401</v>
      </c>
      <c r="BM16" s="16">
        <v>0.78281341965862272</v>
      </c>
      <c r="BN16" s="16">
        <v>6.7098293113596235</v>
      </c>
      <c r="BO16" s="16">
        <v>1.6774573278399059</v>
      </c>
      <c r="BP16" s="16">
        <v>0</v>
      </c>
      <c r="BQ16" s="16">
        <v>0</v>
      </c>
      <c r="BR16" s="16">
        <v>0</v>
      </c>
      <c r="BS16" s="16">
        <f t="shared" si="0"/>
        <v>258.7198351971748</v>
      </c>
      <c r="BT16" s="16">
        <v>50.603296056503829</v>
      </c>
      <c r="BU16" s="16">
        <v>0.11183048852266038</v>
      </c>
      <c r="BV16" s="16">
        <v>0</v>
      </c>
      <c r="BW16" s="16">
        <v>1020.5650382577987</v>
      </c>
      <c r="BX16" s="16">
        <v>0</v>
      </c>
      <c r="BY16" s="16">
        <v>0</v>
      </c>
      <c r="BZ16" s="16">
        <f t="shared" si="1"/>
        <v>1071.2801648028253</v>
      </c>
      <c r="CA16" s="16">
        <f t="shared" si="2"/>
        <v>1330</v>
      </c>
    </row>
    <row r="17" spans="1:79" x14ac:dyDescent="0.2">
      <c r="A17" s="14" t="s">
        <v>139</v>
      </c>
      <c r="B17" s="15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f t="shared" si="0"/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f t="shared" si="1"/>
        <v>0</v>
      </c>
      <c r="CA17" s="16">
        <f t="shared" si="2"/>
        <v>0</v>
      </c>
    </row>
    <row r="18" spans="1:79" x14ac:dyDescent="0.2">
      <c r="A18" s="14" t="s">
        <v>237</v>
      </c>
      <c r="B18" s="15" t="s">
        <v>140</v>
      </c>
      <c r="C18" s="16">
        <v>3.6317050131570072</v>
      </c>
      <c r="D18" s="16">
        <v>31.066392281222591</v>
      </c>
      <c r="E18" s="16">
        <v>0.91886512381080898</v>
      </c>
      <c r="F18" s="16">
        <v>20.521321098441401</v>
      </c>
      <c r="G18" s="16">
        <v>53.337932663113151</v>
      </c>
      <c r="H18" s="16">
        <v>0</v>
      </c>
      <c r="I18" s="16">
        <v>0</v>
      </c>
      <c r="J18" s="16">
        <v>4.2442817623642126</v>
      </c>
      <c r="K18" s="16">
        <v>0.56882126712097691</v>
      </c>
      <c r="L18" s="16">
        <v>21.133897847648608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0.17502192834491601</v>
      </c>
      <c r="T18" s="16">
        <v>0</v>
      </c>
      <c r="U18" s="16">
        <v>0</v>
      </c>
      <c r="V18" s="16">
        <v>14.964374873490319</v>
      </c>
      <c r="W18" s="16">
        <v>231.46650023615143</v>
      </c>
      <c r="X18" s="16">
        <v>5.3819242966061669</v>
      </c>
      <c r="Y18" s="16">
        <v>0</v>
      </c>
      <c r="Z18" s="16">
        <v>0</v>
      </c>
      <c r="AA18" s="16">
        <v>0</v>
      </c>
      <c r="AB18" s="16">
        <v>347.98734903177922</v>
      </c>
      <c r="AC18" s="16">
        <v>38.461068753795288</v>
      </c>
      <c r="AD18" s="16">
        <v>23.409182916132515</v>
      </c>
      <c r="AE18" s="16">
        <v>4.3755482086229001E-2</v>
      </c>
      <c r="AF18" s="16">
        <v>0</v>
      </c>
      <c r="AG18" s="16">
        <v>2.8003508535186561</v>
      </c>
      <c r="AH18" s="16">
        <v>0</v>
      </c>
      <c r="AI18" s="16">
        <v>0</v>
      </c>
      <c r="AJ18" s="16">
        <v>2.0565076580527628</v>
      </c>
      <c r="AK18" s="16">
        <v>0</v>
      </c>
      <c r="AL18" s="16">
        <v>2.231529586397679</v>
      </c>
      <c r="AM18" s="16">
        <v>0</v>
      </c>
      <c r="AN18" s="16">
        <v>0</v>
      </c>
      <c r="AO18" s="16">
        <v>26.997132447203295</v>
      </c>
      <c r="AP18" s="16">
        <v>405.17576411848057</v>
      </c>
      <c r="AQ18" s="16">
        <v>0</v>
      </c>
      <c r="AR18" s="16">
        <v>5.1193914040887929</v>
      </c>
      <c r="AS18" s="16">
        <v>0</v>
      </c>
      <c r="AT18" s="16">
        <v>0</v>
      </c>
      <c r="AU18" s="16">
        <v>0</v>
      </c>
      <c r="AV18" s="16">
        <v>0.26253289251737399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25.159402199581674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4.8131030294851902</v>
      </c>
      <c r="BL18" s="16">
        <v>1.1376425342419538</v>
      </c>
      <c r="BM18" s="16">
        <v>0</v>
      </c>
      <c r="BN18" s="16">
        <v>0.35004385668983201</v>
      </c>
      <c r="BO18" s="16">
        <v>4.3755482086229001E-2</v>
      </c>
      <c r="BP18" s="16">
        <v>0</v>
      </c>
      <c r="BQ18" s="16">
        <v>0</v>
      </c>
      <c r="BR18" s="16">
        <v>0</v>
      </c>
      <c r="BS18" s="16">
        <f t="shared" si="0"/>
        <v>1273.4595506376086</v>
      </c>
      <c r="BT18" s="16">
        <v>86.548343566560959</v>
      </c>
      <c r="BU18" s="16">
        <v>0</v>
      </c>
      <c r="BV18" s="16">
        <v>0</v>
      </c>
      <c r="BW18" s="16">
        <v>0</v>
      </c>
      <c r="BX18" s="16">
        <v>0</v>
      </c>
      <c r="BY18" s="16">
        <v>-63.007894204169759</v>
      </c>
      <c r="BZ18" s="16">
        <f t="shared" si="1"/>
        <v>23.5404493623912</v>
      </c>
      <c r="CA18" s="16">
        <f t="shared" si="2"/>
        <v>1296.9999999999998</v>
      </c>
    </row>
    <row r="19" spans="1:79" x14ac:dyDescent="0.2">
      <c r="A19" s="14" t="s">
        <v>238</v>
      </c>
      <c r="B19" s="15" t="s">
        <v>141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f t="shared" si="0"/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f t="shared" si="1"/>
        <v>0</v>
      </c>
      <c r="CA19" s="16">
        <f t="shared" si="2"/>
        <v>0</v>
      </c>
    </row>
    <row r="20" spans="1:79" x14ac:dyDescent="0.2">
      <c r="A20" s="14" t="s">
        <v>239</v>
      </c>
      <c r="B20" s="15" t="s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f t="shared" si="0"/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f t="shared" si="1"/>
        <v>0</v>
      </c>
      <c r="CA20" s="16">
        <f t="shared" si="2"/>
        <v>0</v>
      </c>
    </row>
    <row r="21" spans="1:79" x14ac:dyDescent="0.2">
      <c r="A21" s="14" t="s">
        <v>240</v>
      </c>
      <c r="B21" s="15" t="s">
        <v>142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f t="shared" si="0"/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f t="shared" si="1"/>
        <v>0</v>
      </c>
      <c r="CA21" s="16">
        <f t="shared" si="2"/>
        <v>0</v>
      </c>
    </row>
    <row r="22" spans="1:79" x14ac:dyDescent="0.2">
      <c r="A22" s="14" t="s">
        <v>144</v>
      </c>
      <c r="B22" s="17" t="s">
        <v>143</v>
      </c>
      <c r="C22" s="16">
        <v>0.52417437502067898</v>
      </c>
      <c r="D22" s="16">
        <v>157.71824528399986</v>
      </c>
      <c r="E22" s="16">
        <v>5.8241597224519895E-2</v>
      </c>
      <c r="F22" s="16">
        <v>0</v>
      </c>
      <c r="G22" s="16">
        <v>0</v>
      </c>
      <c r="H22" s="16">
        <v>0</v>
      </c>
      <c r="I22" s="16">
        <v>0</v>
      </c>
      <c r="J22" s="16">
        <v>352.12869681944727</v>
      </c>
      <c r="K22" s="16">
        <v>0</v>
      </c>
      <c r="L22" s="16">
        <v>38.847145348754765</v>
      </c>
      <c r="M22" s="16">
        <v>0</v>
      </c>
      <c r="N22" s="16">
        <v>0</v>
      </c>
      <c r="O22" s="16">
        <v>0</v>
      </c>
      <c r="P22" s="16">
        <v>0</v>
      </c>
      <c r="Q22" s="16">
        <v>114.96891292120227</v>
      </c>
      <c r="R22" s="16">
        <v>0</v>
      </c>
      <c r="S22" s="16">
        <v>0</v>
      </c>
      <c r="T22" s="16">
        <v>0</v>
      </c>
      <c r="U22" s="16">
        <v>0</v>
      </c>
      <c r="V22" s="16">
        <v>74.199794864038338</v>
      </c>
      <c r="W22" s="16">
        <v>0</v>
      </c>
      <c r="X22" s="16">
        <v>0</v>
      </c>
      <c r="Y22" s="16">
        <v>150.32156243648586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5.0087773613087112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5.8241597224519895E-2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23.587846875930556</v>
      </c>
      <c r="AX22" s="16">
        <v>1041.5927247633138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96.855776184376595</v>
      </c>
      <c r="BL22" s="16">
        <v>71.112990211138793</v>
      </c>
      <c r="BM22" s="16">
        <v>11.298869861556859</v>
      </c>
      <c r="BN22" s="16">
        <v>81.247028128205244</v>
      </c>
      <c r="BO22" s="16">
        <v>34.420783959691256</v>
      </c>
      <c r="BP22" s="16">
        <v>0.23296638889807958</v>
      </c>
      <c r="BQ22" s="16">
        <v>7.8626156253101858</v>
      </c>
      <c r="BR22" s="16">
        <v>0</v>
      </c>
      <c r="BS22" s="16">
        <f t="shared" si="0"/>
        <v>2262.0453946031284</v>
      </c>
      <c r="BT22" s="16">
        <v>2089.3590588324264</v>
      </c>
      <c r="BU22" s="16">
        <v>1.4560399306129974</v>
      </c>
      <c r="BV22" s="16">
        <v>0</v>
      </c>
      <c r="BW22" s="16">
        <v>8035.5349274697846</v>
      </c>
      <c r="BX22" s="16">
        <v>0</v>
      </c>
      <c r="BY22" s="16">
        <v>-66.395420835952677</v>
      </c>
      <c r="BZ22" s="16">
        <f t="shared" si="1"/>
        <v>10059.954605396872</v>
      </c>
      <c r="CA22" s="16">
        <f t="shared" si="2"/>
        <v>12322</v>
      </c>
    </row>
    <row r="23" spans="1:79" x14ac:dyDescent="0.2">
      <c r="A23" s="14" t="s">
        <v>146</v>
      </c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230.17032153908247</v>
      </c>
      <c r="K23" s="16">
        <v>0</v>
      </c>
      <c r="L23" s="16">
        <v>0.120005381407238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0.48002152562895201</v>
      </c>
      <c r="AX23" s="16">
        <v>44.962016233911839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1.3200591954796179</v>
      </c>
      <c r="BL23" s="16">
        <v>1.1200502264675545</v>
      </c>
      <c r="BM23" s="16">
        <v>0.120005381407238</v>
      </c>
      <c r="BN23" s="16">
        <v>1.3600609892820306</v>
      </c>
      <c r="BO23" s="16">
        <v>1.9600878963182204</v>
      </c>
      <c r="BP23" s="16">
        <v>0</v>
      </c>
      <c r="BQ23" s="16">
        <v>0</v>
      </c>
      <c r="BR23" s="16">
        <v>0</v>
      </c>
      <c r="BS23" s="16">
        <f t="shared" si="0"/>
        <v>281.61262836898516</v>
      </c>
      <c r="BT23" s="16">
        <v>235.9705816404323</v>
      </c>
      <c r="BU23" s="16">
        <v>0</v>
      </c>
      <c r="BV23" s="16">
        <v>0</v>
      </c>
      <c r="BW23" s="16">
        <v>381.37710211220229</v>
      </c>
      <c r="BX23" s="16">
        <v>0</v>
      </c>
      <c r="BY23" s="16">
        <v>-6.9603121216198032</v>
      </c>
      <c r="BZ23" s="16">
        <f t="shared" si="1"/>
        <v>610.38737163101473</v>
      </c>
      <c r="CA23" s="16">
        <f t="shared" si="2"/>
        <v>891.99999999999989</v>
      </c>
    </row>
    <row r="24" spans="1:79" x14ac:dyDescent="0.2">
      <c r="A24" s="18" t="s">
        <v>148</v>
      </c>
      <c r="B24" s="15" t="s">
        <v>147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262.10972768058986</v>
      </c>
      <c r="K24" s="16">
        <v>0</v>
      </c>
      <c r="L24" s="16">
        <v>2.6056759294682297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27.705248148019336</v>
      </c>
      <c r="AS24" s="16">
        <v>0</v>
      </c>
      <c r="AT24" s="16">
        <v>0</v>
      </c>
      <c r="AU24" s="16">
        <v>0</v>
      </c>
      <c r="AV24" s="16">
        <v>0</v>
      </c>
      <c r="AW24" s="16">
        <v>2.6588529892532953</v>
      </c>
      <c r="AX24" s="16">
        <v>260.46123882725283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18.292908566062675</v>
      </c>
      <c r="BL24" s="16">
        <v>14.41098320175286</v>
      </c>
      <c r="BM24" s="16">
        <v>2.4993218098980972</v>
      </c>
      <c r="BN24" s="16">
        <v>16.803950892080827</v>
      </c>
      <c r="BO24" s="16">
        <v>7.9765589677598863</v>
      </c>
      <c r="BP24" s="16">
        <v>0</v>
      </c>
      <c r="BQ24" s="16">
        <v>2.392967690327966</v>
      </c>
      <c r="BR24" s="16">
        <v>0</v>
      </c>
      <c r="BS24" s="16">
        <f t="shared" si="0"/>
        <v>617.91743470246581</v>
      </c>
      <c r="BT24" s="16">
        <v>1555.9075922512432</v>
      </c>
      <c r="BU24" s="16">
        <v>0</v>
      </c>
      <c r="BV24" s="16">
        <v>0</v>
      </c>
      <c r="BW24" s="16">
        <v>2410.5161200570378</v>
      </c>
      <c r="BX24" s="16">
        <v>0</v>
      </c>
      <c r="BY24" s="16">
        <v>2.6588529892532953</v>
      </c>
      <c r="BZ24" s="16">
        <f t="shared" si="1"/>
        <v>3969.0825652975345</v>
      </c>
      <c r="CA24" s="16">
        <f t="shared" si="2"/>
        <v>4587</v>
      </c>
    </row>
    <row r="25" spans="1:79" x14ac:dyDescent="0.2">
      <c r="A25" s="18" t="s">
        <v>149</v>
      </c>
      <c r="B25" s="15" t="s">
        <v>22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2.2320318328773938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1.6070629196717234</v>
      </c>
      <c r="AX25" s="16">
        <v>128.02934593384731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6.6960954986321815</v>
      </c>
      <c r="BL25" s="16">
        <v>5.267595125590649</v>
      </c>
      <c r="BM25" s="16">
        <v>0.26784381994528728</v>
      </c>
      <c r="BN25" s="16">
        <v>6.5175329520019893</v>
      </c>
      <c r="BO25" s="16">
        <v>1.0713752797811491</v>
      </c>
      <c r="BP25" s="16">
        <v>0</v>
      </c>
      <c r="BQ25" s="16">
        <v>0.80353145983586172</v>
      </c>
      <c r="BR25" s="16">
        <v>0</v>
      </c>
      <c r="BS25" s="16">
        <f t="shared" si="0"/>
        <v>152.49241482218355</v>
      </c>
      <c r="BT25" s="16">
        <v>95.88808754041284</v>
      </c>
      <c r="BU25" s="16">
        <v>0</v>
      </c>
      <c r="BV25" s="16">
        <v>0</v>
      </c>
      <c r="BW25" s="16">
        <v>846.47575230042287</v>
      </c>
      <c r="BX25" s="16">
        <v>0</v>
      </c>
      <c r="BY25" s="16">
        <v>-17.856254663019151</v>
      </c>
      <c r="BZ25" s="16">
        <f t="shared" si="1"/>
        <v>924.50758517781651</v>
      </c>
      <c r="CA25" s="16">
        <f t="shared" si="2"/>
        <v>1077</v>
      </c>
    </row>
    <row r="26" spans="1:79" x14ac:dyDescent="0.2">
      <c r="A26" s="18" t="s">
        <v>150</v>
      </c>
      <c r="B26" s="15" t="s">
        <v>23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941.61280380415633</v>
      </c>
      <c r="K26" s="16">
        <v>0</v>
      </c>
      <c r="L26" s="16">
        <v>17.360279441117765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10.576640835975109</v>
      </c>
      <c r="AX26" s="16">
        <v>44.786603264060119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68.930521310320543</v>
      </c>
      <c r="BL26" s="16">
        <v>26.040419161676645</v>
      </c>
      <c r="BM26" s="16">
        <v>3.1365210754960664</v>
      </c>
      <c r="BN26" s="16">
        <v>29.614594340730303</v>
      </c>
      <c r="BO26" s="16">
        <v>14.442585417400494</v>
      </c>
      <c r="BP26" s="16">
        <v>0</v>
      </c>
      <c r="BQ26" s="16">
        <v>0.51059645415052246</v>
      </c>
      <c r="BR26" s="16">
        <v>0</v>
      </c>
      <c r="BS26" s="16">
        <f t="shared" si="0"/>
        <v>1157.0115651050842</v>
      </c>
      <c r="BT26" s="16">
        <v>0.43765410355759071</v>
      </c>
      <c r="BU26" s="16">
        <v>0.51059645415052246</v>
      </c>
      <c r="BV26" s="16">
        <v>0</v>
      </c>
      <c r="BW26" s="16">
        <v>1335.7932664083598</v>
      </c>
      <c r="BX26" s="16">
        <v>0</v>
      </c>
      <c r="BY26" s="16">
        <v>-8.7530820711518142</v>
      </c>
      <c r="BZ26" s="16">
        <f t="shared" si="1"/>
        <v>1327.9884348949163</v>
      </c>
      <c r="CA26" s="16">
        <f t="shared" si="2"/>
        <v>2485.0000000000005</v>
      </c>
    </row>
    <row r="27" spans="1:79" x14ac:dyDescent="0.2">
      <c r="A27" s="18" t="s">
        <v>241</v>
      </c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902.18191414496823</v>
      </c>
      <c r="K27" s="16">
        <v>0</v>
      </c>
      <c r="L27" s="16">
        <v>247.77867698803661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2.5080928923293455</v>
      </c>
      <c r="Y27" s="16">
        <v>0</v>
      </c>
      <c r="Z27" s="16">
        <v>0.20900774102744549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1.9855735397607319</v>
      </c>
      <c r="AS27" s="16">
        <v>0</v>
      </c>
      <c r="AT27" s="16">
        <v>0</v>
      </c>
      <c r="AU27" s="16">
        <v>0</v>
      </c>
      <c r="AV27" s="16">
        <v>0</v>
      </c>
      <c r="AW27" s="16">
        <v>13.7945109078114</v>
      </c>
      <c r="AX27" s="16">
        <v>234.50668543279383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0.10450387051372274</v>
      </c>
      <c r="BG27" s="16">
        <v>0</v>
      </c>
      <c r="BH27" s="16">
        <v>0</v>
      </c>
      <c r="BI27" s="16">
        <v>0</v>
      </c>
      <c r="BJ27" s="16">
        <v>0</v>
      </c>
      <c r="BK27" s="16">
        <v>25.394440534834622</v>
      </c>
      <c r="BL27" s="16">
        <v>18.601688951442647</v>
      </c>
      <c r="BM27" s="16">
        <v>2.6125967628430682</v>
      </c>
      <c r="BN27" s="16">
        <v>23.513370865587614</v>
      </c>
      <c r="BO27" s="16">
        <v>11.704433497536947</v>
      </c>
      <c r="BP27" s="16">
        <v>0</v>
      </c>
      <c r="BQ27" s="16">
        <v>5.7477128782547497</v>
      </c>
      <c r="BR27" s="16">
        <v>0</v>
      </c>
      <c r="BS27" s="16">
        <f t="shared" si="0"/>
        <v>1490.6432090077408</v>
      </c>
      <c r="BT27" s="16">
        <v>24.558409570724841</v>
      </c>
      <c r="BU27" s="16">
        <v>0.41801548205489097</v>
      </c>
      <c r="BV27" s="16">
        <v>0</v>
      </c>
      <c r="BW27" s="16">
        <v>8538.6977480647438</v>
      </c>
      <c r="BX27" s="16">
        <v>0</v>
      </c>
      <c r="BY27" s="16">
        <v>43.682617874736103</v>
      </c>
      <c r="BZ27" s="16">
        <f t="shared" si="1"/>
        <v>8607.3567909922604</v>
      </c>
      <c r="CA27" s="16">
        <f t="shared" si="2"/>
        <v>10098.000000000002</v>
      </c>
    </row>
    <row r="28" spans="1:79" x14ac:dyDescent="0.2">
      <c r="A28" s="18" t="s">
        <v>242</v>
      </c>
      <c r="B28" s="15" t="s">
        <v>55</v>
      </c>
      <c r="C28" s="16">
        <v>0.55554552838191495</v>
      </c>
      <c r="D28" s="16">
        <v>2.7192491652377941</v>
      </c>
      <c r="E28" s="16">
        <v>2.9239238335890264E-2</v>
      </c>
      <c r="F28" s="16">
        <v>0</v>
      </c>
      <c r="G28" s="16">
        <v>0</v>
      </c>
      <c r="H28" s="16">
        <v>0</v>
      </c>
      <c r="I28" s="16">
        <v>0</v>
      </c>
      <c r="J28" s="16">
        <v>15.028968504647594</v>
      </c>
      <c r="K28" s="16">
        <v>38.215684505008575</v>
      </c>
      <c r="L28" s="16">
        <v>179.11957404566374</v>
      </c>
      <c r="M28" s="16">
        <v>42.513852540384434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22.777366663658515</v>
      </c>
      <c r="W28" s="16">
        <v>0</v>
      </c>
      <c r="X28" s="16">
        <v>16.110820323075533</v>
      </c>
      <c r="Y28" s="16">
        <v>0</v>
      </c>
      <c r="Z28" s="16">
        <v>2.9239238335890264E-2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0.43858857503835397</v>
      </c>
      <c r="AS28" s="16">
        <v>0</v>
      </c>
      <c r="AT28" s="16">
        <v>0</v>
      </c>
      <c r="AU28" s="16">
        <v>0</v>
      </c>
      <c r="AV28" s="16">
        <v>0</v>
      </c>
      <c r="AW28" s="16">
        <v>8.7717715007670782E-2</v>
      </c>
      <c r="AX28" s="16">
        <v>44.063532172186626</v>
      </c>
      <c r="AY28" s="16">
        <v>0</v>
      </c>
      <c r="AZ28" s="16">
        <v>0</v>
      </c>
      <c r="BA28" s="16">
        <v>0</v>
      </c>
      <c r="BB28" s="16">
        <v>0</v>
      </c>
      <c r="BC28" s="16">
        <v>8.7717715007670782E-2</v>
      </c>
      <c r="BD28" s="16">
        <v>0</v>
      </c>
      <c r="BE28" s="16">
        <v>0</v>
      </c>
      <c r="BF28" s="16">
        <v>5.8478476671780528E-2</v>
      </c>
      <c r="BG28" s="16">
        <v>0</v>
      </c>
      <c r="BH28" s="16">
        <v>0</v>
      </c>
      <c r="BI28" s="16">
        <v>2.9239238335890264E-2</v>
      </c>
      <c r="BJ28" s="16">
        <v>0</v>
      </c>
      <c r="BK28" s="16">
        <v>3.9765364136810759</v>
      </c>
      <c r="BL28" s="16">
        <v>3.1578377402761482</v>
      </c>
      <c r="BM28" s="16">
        <v>0.23391390668712211</v>
      </c>
      <c r="BN28" s="16">
        <v>3.6549047919862829</v>
      </c>
      <c r="BO28" s="16">
        <v>0.96489486508437872</v>
      </c>
      <c r="BP28" s="16">
        <v>0</v>
      </c>
      <c r="BQ28" s="16">
        <v>0.23391390668712211</v>
      </c>
      <c r="BR28" s="16">
        <v>0</v>
      </c>
      <c r="BS28" s="16">
        <f t="shared" si="0"/>
        <v>374.08681526938</v>
      </c>
      <c r="BT28" s="16">
        <v>600.45699846584239</v>
      </c>
      <c r="BU28" s="16">
        <v>0</v>
      </c>
      <c r="BV28" s="16">
        <v>0</v>
      </c>
      <c r="BW28" s="16">
        <v>274.14709863730712</v>
      </c>
      <c r="BX28" s="16">
        <v>0</v>
      </c>
      <c r="BY28" s="16">
        <v>47.309087627470447</v>
      </c>
      <c r="BZ28" s="16">
        <f t="shared" si="1"/>
        <v>921.91318473062006</v>
      </c>
      <c r="CA28" s="16">
        <f t="shared" si="2"/>
        <v>1296</v>
      </c>
    </row>
    <row r="29" spans="1:79" x14ac:dyDescent="0.2">
      <c r="A29" s="18" t="s">
        <v>151</v>
      </c>
      <c r="B29" s="15" t="s">
        <v>243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18.733333333333334</v>
      </c>
      <c r="K29" s="16">
        <v>0</v>
      </c>
      <c r="L29" s="16">
        <v>277.143137254902</v>
      </c>
      <c r="M29" s="16">
        <v>56.475490196078432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0.73464052287581694</v>
      </c>
      <c r="AT29" s="16">
        <v>0</v>
      </c>
      <c r="AU29" s="16">
        <v>0</v>
      </c>
      <c r="AV29" s="16">
        <v>0</v>
      </c>
      <c r="AW29" s="16">
        <v>0.18366013071895423</v>
      </c>
      <c r="AX29" s="16">
        <v>207.71960784313725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0.18366013071895423</v>
      </c>
      <c r="BG29" s="16">
        <v>0</v>
      </c>
      <c r="BH29" s="16">
        <v>0</v>
      </c>
      <c r="BI29" s="16">
        <v>0</v>
      </c>
      <c r="BJ29" s="16">
        <v>0</v>
      </c>
      <c r="BK29" s="16">
        <v>53.720588235294116</v>
      </c>
      <c r="BL29" s="16">
        <v>39.486928104575163</v>
      </c>
      <c r="BM29" s="16">
        <v>4.5915032679738568</v>
      </c>
      <c r="BN29" s="16">
        <v>44.72124183006536</v>
      </c>
      <c r="BO29" s="16">
        <v>11.662418300653595</v>
      </c>
      <c r="BP29" s="16">
        <v>0</v>
      </c>
      <c r="BQ29" s="16">
        <v>0.91830065359477131</v>
      </c>
      <c r="BR29" s="16">
        <v>0</v>
      </c>
      <c r="BS29" s="16">
        <f t="shared" si="0"/>
        <v>716.27450980392166</v>
      </c>
      <c r="BT29" s="16">
        <v>1101.868954248366</v>
      </c>
      <c r="BU29" s="16">
        <v>0.73464052287581694</v>
      </c>
      <c r="BV29" s="16">
        <v>0</v>
      </c>
      <c r="BW29" s="16">
        <v>2664.0820261437907</v>
      </c>
      <c r="BX29" s="16">
        <v>0</v>
      </c>
      <c r="BY29" s="16">
        <v>13.039869281045751</v>
      </c>
      <c r="BZ29" s="16">
        <f t="shared" si="1"/>
        <v>3779.7254901960787</v>
      </c>
      <c r="CA29" s="16">
        <f t="shared" si="2"/>
        <v>4496</v>
      </c>
    </row>
    <row r="30" spans="1:79" x14ac:dyDescent="0.2">
      <c r="A30" s="18" t="s">
        <v>153</v>
      </c>
      <c r="B30" s="15" t="s">
        <v>152</v>
      </c>
      <c r="C30" s="16">
        <v>15.134873701544167</v>
      </c>
      <c r="D30" s="16">
        <v>86.098387480969791</v>
      </c>
      <c r="E30" s="16">
        <v>0.20046190333171079</v>
      </c>
      <c r="F30" s="16">
        <v>0</v>
      </c>
      <c r="G30" s="16">
        <v>0</v>
      </c>
      <c r="H30" s="16">
        <v>0</v>
      </c>
      <c r="I30" s="16">
        <v>0</v>
      </c>
      <c r="J30" s="16">
        <v>333.73565873007652</v>
      </c>
      <c r="K30" s="16">
        <v>0</v>
      </c>
      <c r="L30" s="16">
        <v>670.51165632735069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150.88099257433433</v>
      </c>
      <c r="W30" s="16">
        <v>6.6820634443903598E-2</v>
      </c>
      <c r="X30" s="16">
        <v>3.6751348944146982</v>
      </c>
      <c r="Y30" s="16">
        <v>36.250194185817705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0.26728253777561439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16.404465755978332</v>
      </c>
      <c r="AS30" s="16">
        <v>0</v>
      </c>
      <c r="AT30" s="16">
        <v>0</v>
      </c>
      <c r="AU30" s="16">
        <v>0</v>
      </c>
      <c r="AV30" s="16">
        <v>0</v>
      </c>
      <c r="AW30" s="16">
        <v>0.16705158610975901</v>
      </c>
      <c r="AX30" s="16">
        <v>124.38661101732654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3.3410317221951799E-2</v>
      </c>
      <c r="BG30" s="16">
        <v>0</v>
      </c>
      <c r="BH30" s="16">
        <v>0</v>
      </c>
      <c r="BI30" s="16">
        <v>0</v>
      </c>
      <c r="BJ30" s="16">
        <v>0</v>
      </c>
      <c r="BK30" s="16">
        <v>5.6463436105098541</v>
      </c>
      <c r="BL30" s="16">
        <v>4.4101618732976382</v>
      </c>
      <c r="BM30" s="16">
        <v>0.30069285499756621</v>
      </c>
      <c r="BN30" s="16">
        <v>5.3456507555122883</v>
      </c>
      <c r="BO30" s="16">
        <v>1.1359507855463613</v>
      </c>
      <c r="BP30" s="16">
        <v>0</v>
      </c>
      <c r="BQ30" s="16">
        <v>0.40092380666342159</v>
      </c>
      <c r="BR30" s="16">
        <v>0</v>
      </c>
      <c r="BS30" s="16">
        <f t="shared" si="0"/>
        <v>1455.052725333223</v>
      </c>
      <c r="BT30" s="16">
        <v>882.66717068674461</v>
      </c>
      <c r="BU30" s="16">
        <v>0</v>
      </c>
      <c r="BV30" s="16">
        <v>0</v>
      </c>
      <c r="BW30" s="16">
        <v>829.27748376606553</v>
      </c>
      <c r="BX30" s="16">
        <v>0</v>
      </c>
      <c r="BY30" s="16">
        <v>59.002620213966878</v>
      </c>
      <c r="BZ30" s="16">
        <f t="shared" si="1"/>
        <v>1770.9472746667768</v>
      </c>
      <c r="CA30" s="16">
        <f t="shared" si="2"/>
        <v>3226</v>
      </c>
    </row>
    <row r="31" spans="1:79" x14ac:dyDescent="0.2">
      <c r="A31" s="18" t="s">
        <v>154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26.896686239888307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10.39871884367429</v>
      </c>
      <c r="AR31" s="16">
        <v>2.5996797109185725</v>
      </c>
      <c r="AS31" s="16">
        <v>0</v>
      </c>
      <c r="AT31" s="16">
        <v>0</v>
      </c>
      <c r="AU31" s="16">
        <v>3.1996057980536277</v>
      </c>
      <c r="AV31" s="16">
        <v>0</v>
      </c>
      <c r="AW31" s="16">
        <v>9.3988420317825323</v>
      </c>
      <c r="AX31" s="16">
        <v>271.46655442861248</v>
      </c>
      <c r="AY31" s="16">
        <v>0</v>
      </c>
      <c r="AZ31" s="16">
        <v>0</v>
      </c>
      <c r="BA31" s="16">
        <v>0</v>
      </c>
      <c r="BB31" s="16">
        <v>0</v>
      </c>
      <c r="BC31" s="16">
        <v>16.897918120970722</v>
      </c>
      <c r="BD31" s="16">
        <v>1.9997536237835174</v>
      </c>
      <c r="BE31" s="16">
        <v>1.5998028990268138</v>
      </c>
      <c r="BF31" s="16">
        <v>0</v>
      </c>
      <c r="BG31" s="16">
        <v>0</v>
      </c>
      <c r="BH31" s="16">
        <v>0</v>
      </c>
      <c r="BI31" s="16">
        <v>9.9987681189175864E-2</v>
      </c>
      <c r="BJ31" s="16">
        <v>0</v>
      </c>
      <c r="BK31" s="16">
        <v>12.398472467457808</v>
      </c>
      <c r="BL31" s="16">
        <v>9.7987927565392354</v>
      </c>
      <c r="BM31" s="16">
        <v>1.0998644930809345</v>
      </c>
      <c r="BN31" s="16">
        <v>10.598694206052643</v>
      </c>
      <c r="BO31" s="16">
        <v>6.5991869584856069</v>
      </c>
      <c r="BP31" s="16">
        <v>0</v>
      </c>
      <c r="BQ31" s="16">
        <v>1.5998028990268138</v>
      </c>
      <c r="BR31" s="16">
        <v>0</v>
      </c>
      <c r="BS31" s="16">
        <f t="shared" si="0"/>
        <v>386.6523631585431</v>
      </c>
      <c r="BT31" s="16">
        <v>233.87118630148237</v>
      </c>
      <c r="BU31" s="16">
        <v>0.19997536237835173</v>
      </c>
      <c r="BV31" s="16">
        <v>0</v>
      </c>
      <c r="BW31" s="16">
        <v>1887.6674331704512</v>
      </c>
      <c r="BX31" s="16">
        <v>0</v>
      </c>
      <c r="BY31" s="16">
        <v>-73.390957992855093</v>
      </c>
      <c r="BZ31" s="16">
        <f t="shared" si="1"/>
        <v>2048.3476368414567</v>
      </c>
      <c r="CA31" s="16">
        <f t="shared" si="2"/>
        <v>2435</v>
      </c>
    </row>
    <row r="32" spans="1:79" x14ac:dyDescent="0.2">
      <c r="A32" s="18" t="s">
        <v>155</v>
      </c>
      <c r="B32" s="15" t="s">
        <v>40</v>
      </c>
      <c r="C32" s="16">
        <v>0.81255443760324375</v>
      </c>
      <c r="D32" s="16">
        <v>2.0765280072082892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19.591590328878208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0.45141913200180206</v>
      </c>
      <c r="AX32" s="16">
        <v>73.897311908695002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18.959603544075687</v>
      </c>
      <c r="BL32" s="16">
        <v>13.858567352455323</v>
      </c>
      <c r="BM32" s="16">
        <v>1.1736897432046856</v>
      </c>
      <c r="BN32" s="16">
        <v>15.799669620063074</v>
      </c>
      <c r="BO32" s="16">
        <v>3.8822045352154975</v>
      </c>
      <c r="BP32" s="16">
        <v>0</v>
      </c>
      <c r="BQ32" s="16">
        <v>0.94798017720378436</v>
      </c>
      <c r="BR32" s="16">
        <v>0</v>
      </c>
      <c r="BS32" s="16">
        <f t="shared" si="0"/>
        <v>151.45111878660458</v>
      </c>
      <c r="BT32" s="16">
        <v>52.72575461781048</v>
      </c>
      <c r="BU32" s="16">
        <v>0.27085147920108121</v>
      </c>
      <c r="BV32" s="16">
        <v>0</v>
      </c>
      <c r="BW32" s="16">
        <v>1161.4562847274367</v>
      </c>
      <c r="BX32" s="16">
        <v>0</v>
      </c>
      <c r="BY32" s="16">
        <v>137.09599038894729</v>
      </c>
      <c r="BZ32" s="16">
        <f t="shared" si="1"/>
        <v>1351.5488812133956</v>
      </c>
      <c r="CA32" s="16">
        <f t="shared" si="2"/>
        <v>1503.0000000000002</v>
      </c>
    </row>
    <row r="33" spans="1:79" x14ac:dyDescent="0.2">
      <c r="A33" s="18" t="s">
        <v>156</v>
      </c>
      <c r="B33" s="15" t="s">
        <v>244</v>
      </c>
      <c r="C33" s="16">
        <v>0.94189375463895664</v>
      </c>
      <c r="D33" s="16">
        <v>22.022373025129891</v>
      </c>
      <c r="E33" s="16">
        <v>4.4852083554236033E-2</v>
      </c>
      <c r="F33" s="16">
        <v>1.524970840844025</v>
      </c>
      <c r="G33" s="16">
        <v>0</v>
      </c>
      <c r="H33" s="16">
        <v>0.31396458487965223</v>
      </c>
      <c r="I33" s="16">
        <v>0</v>
      </c>
      <c r="J33" s="16">
        <v>230.76396988654434</v>
      </c>
      <c r="K33" s="16">
        <v>0</v>
      </c>
      <c r="L33" s="16">
        <v>593.3033612554342</v>
      </c>
      <c r="M33" s="16">
        <v>119.12713392005089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44.896935637790264</v>
      </c>
      <c r="T33" s="16">
        <v>0</v>
      </c>
      <c r="U33" s="16">
        <v>0</v>
      </c>
      <c r="V33" s="16">
        <v>0</v>
      </c>
      <c r="W33" s="16">
        <v>0</v>
      </c>
      <c r="X33" s="16">
        <v>23.278231364648502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201.47555932562824</v>
      </c>
      <c r="AS33" s="16">
        <v>0</v>
      </c>
      <c r="AT33" s="16">
        <v>0</v>
      </c>
      <c r="AU33" s="16">
        <v>0</v>
      </c>
      <c r="AV33" s="16">
        <v>0</v>
      </c>
      <c r="AW33" s="16">
        <v>0.1345562506627081</v>
      </c>
      <c r="AX33" s="16">
        <v>155.09850493054819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0.1345562506627081</v>
      </c>
      <c r="BG33" s="16">
        <v>0</v>
      </c>
      <c r="BH33" s="16">
        <v>0</v>
      </c>
      <c r="BI33" s="16">
        <v>0</v>
      </c>
      <c r="BJ33" s="16">
        <v>0</v>
      </c>
      <c r="BK33" s="16">
        <v>5.4719541936167957</v>
      </c>
      <c r="BL33" s="16">
        <v>4.1712437705439509</v>
      </c>
      <c r="BM33" s="16">
        <v>0.2691125013254162</v>
      </c>
      <c r="BN33" s="16">
        <v>3.4536104336761744</v>
      </c>
      <c r="BO33" s="16">
        <v>1.300710423072845</v>
      </c>
      <c r="BP33" s="16">
        <v>0</v>
      </c>
      <c r="BQ33" s="16">
        <v>2.4220125119287457</v>
      </c>
      <c r="BR33" s="16">
        <v>0</v>
      </c>
      <c r="BS33" s="16">
        <f t="shared" si="0"/>
        <v>1410.1495069451805</v>
      </c>
      <c r="BT33" s="16">
        <v>33.594210582122784</v>
      </c>
      <c r="BU33" s="16">
        <v>0.2691125013254162</v>
      </c>
      <c r="BV33" s="16">
        <v>0</v>
      </c>
      <c r="BW33" s="16">
        <v>1535.3316721450535</v>
      </c>
      <c r="BX33" s="16">
        <v>0</v>
      </c>
      <c r="BY33" s="16">
        <v>-18.344502173682535</v>
      </c>
      <c r="BZ33" s="16">
        <f t="shared" si="1"/>
        <v>1550.8504930548193</v>
      </c>
      <c r="CA33" s="16">
        <f t="shared" si="2"/>
        <v>2961</v>
      </c>
    </row>
    <row r="34" spans="1:79" x14ac:dyDescent="0.2">
      <c r="A34" s="18" t="s">
        <v>157</v>
      </c>
      <c r="B34" s="15" t="s">
        <v>41</v>
      </c>
      <c r="C34" s="16">
        <v>59.252776010904135</v>
      </c>
      <c r="D34" s="16">
        <v>678.17348477964561</v>
      </c>
      <c r="E34" s="16">
        <v>59.939881871876416</v>
      </c>
      <c r="F34" s="16">
        <v>0</v>
      </c>
      <c r="G34" s="16">
        <v>0</v>
      </c>
      <c r="H34" s="16">
        <v>0</v>
      </c>
      <c r="I34" s="16">
        <v>0</v>
      </c>
      <c r="J34" s="16">
        <v>726.59423898228079</v>
      </c>
      <c r="K34" s="16">
        <v>0</v>
      </c>
      <c r="L34" s="16">
        <v>51.815865515674695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1.5358836892321672</v>
      </c>
      <c r="BH34" s="16">
        <v>0</v>
      </c>
      <c r="BI34" s="16">
        <v>0</v>
      </c>
      <c r="BJ34" s="16">
        <v>0</v>
      </c>
      <c r="BK34" s="16">
        <v>3.475947296683326</v>
      </c>
      <c r="BL34" s="16">
        <v>2.990931394820536</v>
      </c>
      <c r="BM34" s="16">
        <v>0</v>
      </c>
      <c r="BN34" s="16">
        <v>0.40417991821899135</v>
      </c>
      <c r="BO34" s="16">
        <v>0.40417991821899135</v>
      </c>
      <c r="BP34" s="16">
        <v>1.6167196728759654</v>
      </c>
      <c r="BQ34" s="16">
        <v>32.981081326669695</v>
      </c>
      <c r="BR34" s="16">
        <v>0</v>
      </c>
      <c r="BS34" s="16">
        <f t="shared" ref="BS34:BS65" si="3">SUM(C34:BR34)</f>
        <v>1619.185170377101</v>
      </c>
      <c r="BT34" s="16">
        <v>43.853521126760569</v>
      </c>
      <c r="BU34" s="16">
        <v>0</v>
      </c>
      <c r="BV34" s="16">
        <v>0</v>
      </c>
      <c r="BW34" s="16">
        <v>654.36728759654704</v>
      </c>
      <c r="BX34" s="16">
        <v>0</v>
      </c>
      <c r="BY34" s="16">
        <v>-93.405979100408913</v>
      </c>
      <c r="BZ34" s="16">
        <f t="shared" si="1"/>
        <v>604.81482962289874</v>
      </c>
      <c r="CA34" s="16">
        <f t="shared" si="2"/>
        <v>2224</v>
      </c>
    </row>
    <row r="35" spans="1:79" x14ac:dyDescent="0.2">
      <c r="A35" s="18" t="s">
        <v>158</v>
      </c>
      <c r="B35" s="15" t="s">
        <v>42</v>
      </c>
      <c r="C35" s="16">
        <v>1.4652269580142236</v>
      </c>
      <c r="D35" s="16">
        <v>13.790371369545635</v>
      </c>
      <c r="E35" s="16">
        <v>0.43094910529830111</v>
      </c>
      <c r="F35" s="16">
        <v>0</v>
      </c>
      <c r="G35" s="16">
        <v>0</v>
      </c>
      <c r="H35" s="16">
        <v>0</v>
      </c>
      <c r="I35" s="16">
        <v>0</v>
      </c>
      <c r="J35" s="16">
        <v>374.15001321998506</v>
      </c>
      <c r="K35" s="16">
        <v>0</v>
      </c>
      <c r="L35" s="16">
        <v>693.22473078284713</v>
      </c>
      <c r="M35" s="16">
        <v>34.131169139625449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1.7237964211932044</v>
      </c>
      <c r="Y35" s="16">
        <v>0</v>
      </c>
      <c r="Z35" s="16">
        <v>0.51713892635796133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0.17237964211932044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31.545474507835642</v>
      </c>
      <c r="AS35" s="16">
        <v>0.25856946317898066</v>
      </c>
      <c r="AT35" s="16">
        <v>0</v>
      </c>
      <c r="AU35" s="16">
        <v>0</v>
      </c>
      <c r="AV35" s="16">
        <v>2.1547455264915056</v>
      </c>
      <c r="AW35" s="16">
        <v>29.735488265582777</v>
      </c>
      <c r="AX35" s="16">
        <v>637.2875369151277</v>
      </c>
      <c r="AY35" s="16">
        <v>0</v>
      </c>
      <c r="AZ35" s="16">
        <v>0</v>
      </c>
      <c r="BA35" s="16">
        <v>1.9823658843721852</v>
      </c>
      <c r="BB35" s="16">
        <v>0</v>
      </c>
      <c r="BC35" s="16">
        <v>0.17237964211932044</v>
      </c>
      <c r="BD35" s="16">
        <v>0</v>
      </c>
      <c r="BE35" s="16">
        <v>1.9823658843721852</v>
      </c>
      <c r="BF35" s="16">
        <v>0.43094910529830111</v>
      </c>
      <c r="BG35" s="16">
        <v>2.1547455264915056</v>
      </c>
      <c r="BH35" s="16">
        <v>0</v>
      </c>
      <c r="BI35" s="16">
        <v>0</v>
      </c>
      <c r="BJ35" s="16">
        <v>0</v>
      </c>
      <c r="BK35" s="16">
        <v>98.859724755430278</v>
      </c>
      <c r="BL35" s="16">
        <v>104.89301222960648</v>
      </c>
      <c r="BM35" s="16">
        <v>14.910839043321218</v>
      </c>
      <c r="BN35" s="16">
        <v>230.47158151353142</v>
      </c>
      <c r="BO35" s="16">
        <v>61.367152594478078</v>
      </c>
      <c r="BP35" s="16">
        <v>0.68951856847728177</v>
      </c>
      <c r="BQ35" s="16">
        <v>3.7061623055653894</v>
      </c>
      <c r="BR35" s="16">
        <v>0</v>
      </c>
      <c r="BS35" s="16">
        <f t="shared" si="3"/>
        <v>2342.2083872962667</v>
      </c>
      <c r="BT35" s="16">
        <v>394.83557027430345</v>
      </c>
      <c r="BU35" s="16">
        <v>1.4652269580142236</v>
      </c>
      <c r="BV35" s="16">
        <v>0</v>
      </c>
      <c r="BW35" s="16">
        <v>16263.415905210466</v>
      </c>
      <c r="BX35" s="16">
        <v>0</v>
      </c>
      <c r="BY35" s="16">
        <v>231.07491026094905</v>
      </c>
      <c r="BZ35" s="16">
        <f t="shared" si="1"/>
        <v>16890.791612703732</v>
      </c>
      <c r="CA35" s="16">
        <f t="shared" si="2"/>
        <v>19233</v>
      </c>
    </row>
    <row r="36" spans="1:79" x14ac:dyDescent="0.2">
      <c r="A36" s="18" t="s">
        <v>245</v>
      </c>
      <c r="B36" s="15" t="s">
        <v>159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77.252630995901185</v>
      </c>
      <c r="K36" s="16">
        <v>0</v>
      </c>
      <c r="L36" s="16">
        <v>0.28933569661386216</v>
      </c>
      <c r="M36" s="16">
        <v>1469.9217840306242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9.6445232204620715E-2</v>
      </c>
      <c r="AR36" s="16">
        <v>1.2537880186600692</v>
      </c>
      <c r="AS36" s="16">
        <v>0.86800708984158637</v>
      </c>
      <c r="AT36" s="16">
        <v>0</v>
      </c>
      <c r="AU36" s="16">
        <v>1.3502332508646899</v>
      </c>
      <c r="AV36" s="16">
        <v>0</v>
      </c>
      <c r="AW36" s="16">
        <v>93.455430006277467</v>
      </c>
      <c r="AX36" s="16">
        <v>5322.0408035153796</v>
      </c>
      <c r="AY36" s="16">
        <v>0</v>
      </c>
      <c r="AZ36" s="16">
        <v>0</v>
      </c>
      <c r="BA36" s="16">
        <v>0</v>
      </c>
      <c r="BB36" s="16">
        <v>0</v>
      </c>
      <c r="BC36" s="16">
        <v>15.817018081557798</v>
      </c>
      <c r="BD36" s="16">
        <v>0</v>
      </c>
      <c r="BE36" s="16">
        <v>0.19289046440924143</v>
      </c>
      <c r="BF36" s="16">
        <v>0</v>
      </c>
      <c r="BG36" s="16">
        <v>0</v>
      </c>
      <c r="BH36" s="16">
        <v>0</v>
      </c>
      <c r="BI36" s="16">
        <v>9.6445232204620715E-2</v>
      </c>
      <c r="BJ36" s="16">
        <v>0</v>
      </c>
      <c r="BK36" s="16">
        <v>14.659675295102346</v>
      </c>
      <c r="BL36" s="16">
        <v>11.669873096759105</v>
      </c>
      <c r="BM36" s="16">
        <v>1.2537880186600692</v>
      </c>
      <c r="BN36" s="16">
        <v>13.791668205260761</v>
      </c>
      <c r="BO36" s="16">
        <v>29.222905358000073</v>
      </c>
      <c r="BP36" s="16">
        <v>4.6293711458217945</v>
      </c>
      <c r="BQ36" s="16">
        <v>1.639568947478552</v>
      </c>
      <c r="BR36" s="16">
        <v>0</v>
      </c>
      <c r="BS36" s="16">
        <f t="shared" si="3"/>
        <v>7059.5016616816229</v>
      </c>
      <c r="BT36" s="16">
        <v>375.17195327597454</v>
      </c>
      <c r="BU36" s="16">
        <v>0</v>
      </c>
      <c r="BV36" s="16">
        <v>0</v>
      </c>
      <c r="BW36" s="16">
        <v>8008.3298561106803</v>
      </c>
      <c r="BX36" s="16">
        <v>0</v>
      </c>
      <c r="BY36" s="16">
        <v>227.99652893172333</v>
      </c>
      <c r="BZ36" s="16">
        <f t="shared" si="1"/>
        <v>8611.498338318379</v>
      </c>
      <c r="CA36" s="16">
        <f t="shared" si="2"/>
        <v>15671.000000000002</v>
      </c>
    </row>
    <row r="37" spans="1:79" x14ac:dyDescent="0.2">
      <c r="A37" s="18" t="s">
        <v>246</v>
      </c>
      <c r="B37" s="15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173.86896067415731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f t="shared" si="3"/>
        <v>173.86896067415731</v>
      </c>
      <c r="BT37" s="16">
        <v>1113.7518258426967</v>
      </c>
      <c r="BU37" s="16">
        <v>0</v>
      </c>
      <c r="BV37" s="16">
        <v>0</v>
      </c>
      <c r="BW37" s="16">
        <v>4386.4769662921353</v>
      </c>
      <c r="BX37" s="16">
        <v>0</v>
      </c>
      <c r="BY37" s="16">
        <v>43.902247191011234</v>
      </c>
      <c r="BZ37" s="16">
        <f t="shared" si="1"/>
        <v>5544.1310393258436</v>
      </c>
      <c r="CA37" s="16">
        <f t="shared" si="2"/>
        <v>5718.0000000000009</v>
      </c>
    </row>
    <row r="38" spans="1:79" x14ac:dyDescent="0.2">
      <c r="A38" s="18" t="s">
        <v>161</v>
      </c>
      <c r="B38" s="15" t="s">
        <v>57</v>
      </c>
      <c r="C38" s="16">
        <v>4.6282492246969271</v>
      </c>
      <c r="D38" s="16">
        <v>7.6289822385114184E-2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211.19565830279109</v>
      </c>
      <c r="P38" s="16">
        <v>186.24888638285873</v>
      </c>
      <c r="Q38" s="16">
        <v>1.3732168029320553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3.8144911192557087</v>
      </c>
      <c r="AA38" s="16">
        <v>1.7800958556526643</v>
      </c>
      <c r="AB38" s="16">
        <v>0</v>
      </c>
      <c r="AC38" s="16">
        <v>0</v>
      </c>
      <c r="AD38" s="16">
        <v>0</v>
      </c>
      <c r="AE38" s="16">
        <v>0.55945869749083732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2.5429940795038061E-2</v>
      </c>
      <c r="AL38" s="16">
        <v>2.212404849168311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5.0859881590076123E-2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f t="shared" si="3"/>
        <v>411.96504087961659</v>
      </c>
      <c r="BT38" s="16">
        <v>8.6970397519030165</v>
      </c>
      <c r="BU38" s="16">
        <v>0</v>
      </c>
      <c r="BV38" s="16">
        <v>0</v>
      </c>
      <c r="BW38" s="16">
        <v>2.542994079503806</v>
      </c>
      <c r="BX38" s="16">
        <v>0</v>
      </c>
      <c r="BY38" s="16">
        <v>27.7949252889766</v>
      </c>
      <c r="BZ38" s="16">
        <f t="shared" si="1"/>
        <v>39.034959120383419</v>
      </c>
      <c r="CA38" s="16">
        <f t="shared" si="2"/>
        <v>451</v>
      </c>
    </row>
    <row r="39" spans="1:79" x14ac:dyDescent="0.2">
      <c r="A39" s="18" t="s">
        <v>162</v>
      </c>
      <c r="B39" s="15" t="s">
        <v>58</v>
      </c>
      <c r="C39" s="16">
        <v>16.936061305402685</v>
      </c>
      <c r="D39" s="16">
        <v>0</v>
      </c>
      <c r="E39" s="16">
        <v>0</v>
      </c>
      <c r="F39" s="16">
        <v>4.7024971891827914</v>
      </c>
      <c r="G39" s="16">
        <v>0</v>
      </c>
      <c r="H39" s="16">
        <v>0</v>
      </c>
      <c r="I39" s="16">
        <v>3.5357121723178883E-2</v>
      </c>
      <c r="J39" s="16">
        <v>0</v>
      </c>
      <c r="K39" s="16">
        <v>1.8032132078821232</v>
      </c>
      <c r="L39" s="16">
        <v>5.5864252322622638</v>
      </c>
      <c r="M39" s="16">
        <v>0</v>
      </c>
      <c r="N39" s="16">
        <v>0</v>
      </c>
      <c r="O39" s="16">
        <v>141.92348659684006</v>
      </c>
      <c r="P39" s="16">
        <v>667.93138647257229</v>
      </c>
      <c r="Q39" s="16">
        <v>110.52636250665719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0.49499970412450445</v>
      </c>
      <c r="Y39" s="16">
        <v>0</v>
      </c>
      <c r="Z39" s="16">
        <v>0.88392804307947215</v>
      </c>
      <c r="AA39" s="16">
        <v>0.70714243446357772</v>
      </c>
      <c r="AB39" s="16">
        <v>0.24749985206225222</v>
      </c>
      <c r="AC39" s="16">
        <v>0</v>
      </c>
      <c r="AD39" s="16">
        <v>0</v>
      </c>
      <c r="AE39" s="16">
        <v>1.8739274513284809</v>
      </c>
      <c r="AF39" s="16">
        <v>0</v>
      </c>
      <c r="AG39" s="16">
        <v>0.10607136516953665</v>
      </c>
      <c r="AH39" s="16">
        <v>0</v>
      </c>
      <c r="AI39" s="16">
        <v>0</v>
      </c>
      <c r="AJ39" s="16">
        <v>87.86244748209954</v>
      </c>
      <c r="AK39" s="16">
        <v>1.6971418427125864</v>
      </c>
      <c r="AL39" s="16">
        <v>56.783537487425292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0.17678560861589443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0.24749985206225222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7.0714243446357766E-2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2.2982129120066275</v>
      </c>
      <c r="BR39" s="16">
        <v>0</v>
      </c>
      <c r="BS39" s="16">
        <f t="shared" si="3"/>
        <v>1102.894697911119</v>
      </c>
      <c r="BT39" s="16">
        <v>32.104266524646427</v>
      </c>
      <c r="BU39" s="16">
        <v>0</v>
      </c>
      <c r="BV39" s="16">
        <v>0</v>
      </c>
      <c r="BW39" s="16">
        <v>57.278537191549795</v>
      </c>
      <c r="BX39" s="16">
        <v>0</v>
      </c>
      <c r="BY39" s="16">
        <v>2.722498372684774</v>
      </c>
      <c r="BZ39" s="16">
        <f t="shared" si="1"/>
        <v>92.10530208888099</v>
      </c>
      <c r="CA39" s="16">
        <f t="shared" si="2"/>
        <v>1195</v>
      </c>
    </row>
    <row r="40" spans="1:79" x14ac:dyDescent="0.2">
      <c r="A40" s="18" t="s">
        <v>247</v>
      </c>
      <c r="B40" s="15" t="s">
        <v>163</v>
      </c>
      <c r="C40" s="16">
        <v>61.676253161273586</v>
      </c>
      <c r="D40" s="16">
        <v>1.3304584657285521</v>
      </c>
      <c r="E40" s="16">
        <v>0.28509824265611827</v>
      </c>
      <c r="F40" s="16">
        <v>15.585370598534466</v>
      </c>
      <c r="G40" s="16">
        <v>24.993612606186367</v>
      </c>
      <c r="H40" s="16">
        <v>0</v>
      </c>
      <c r="I40" s="16">
        <v>0.76026198041631532</v>
      </c>
      <c r="J40" s="16">
        <v>0</v>
      </c>
      <c r="K40" s="16">
        <v>12.259224434213086</v>
      </c>
      <c r="L40" s="16">
        <v>26.609169314571041</v>
      </c>
      <c r="M40" s="16">
        <v>0</v>
      </c>
      <c r="N40" s="16">
        <v>0</v>
      </c>
      <c r="O40" s="16">
        <v>465.85052850009731</v>
      </c>
      <c r="P40" s="16">
        <v>95.507911289799623</v>
      </c>
      <c r="Q40" s="16">
        <v>140.36336813436222</v>
      </c>
      <c r="R40" s="16">
        <v>0</v>
      </c>
      <c r="S40" s="16">
        <v>21.19230270410479</v>
      </c>
      <c r="T40" s="16">
        <v>0</v>
      </c>
      <c r="U40" s="16">
        <v>0</v>
      </c>
      <c r="V40" s="16">
        <v>0</v>
      </c>
      <c r="W40" s="16">
        <v>0</v>
      </c>
      <c r="X40" s="16">
        <v>3.8013099020815773</v>
      </c>
      <c r="Y40" s="16">
        <v>0</v>
      </c>
      <c r="Z40" s="16">
        <v>9.5032747552039415E-2</v>
      </c>
      <c r="AA40" s="16">
        <v>85.434440049283438</v>
      </c>
      <c r="AB40" s="16">
        <v>1.9006549510407886</v>
      </c>
      <c r="AC40" s="16">
        <v>0</v>
      </c>
      <c r="AD40" s="16">
        <v>0</v>
      </c>
      <c r="AE40" s="16">
        <v>0.19006549510407883</v>
      </c>
      <c r="AF40" s="16">
        <v>0</v>
      </c>
      <c r="AG40" s="16">
        <v>0.85529472796835493</v>
      </c>
      <c r="AH40" s="16">
        <v>0.85529472796835493</v>
      </c>
      <c r="AI40" s="16">
        <v>0.57019648531223655</v>
      </c>
      <c r="AJ40" s="16">
        <v>0</v>
      </c>
      <c r="AK40" s="16">
        <v>5.5118993580182867</v>
      </c>
      <c r="AL40" s="16">
        <v>61.011023928409308</v>
      </c>
      <c r="AM40" s="16">
        <v>9.5032747552039415E-2</v>
      </c>
      <c r="AN40" s="16">
        <v>4.4665391349458528</v>
      </c>
      <c r="AO40" s="16">
        <v>1.5205239608326306</v>
      </c>
      <c r="AP40" s="16">
        <v>88.570520718500745</v>
      </c>
      <c r="AQ40" s="16">
        <v>0.19006549510407883</v>
      </c>
      <c r="AR40" s="16">
        <v>21.382368199208869</v>
      </c>
      <c r="AS40" s="16">
        <v>7.6026198041631545</v>
      </c>
      <c r="AT40" s="16">
        <v>2.0907204461448674</v>
      </c>
      <c r="AU40" s="16">
        <v>0</v>
      </c>
      <c r="AV40" s="16">
        <v>0</v>
      </c>
      <c r="AW40" s="16">
        <v>54.928928085078788</v>
      </c>
      <c r="AX40" s="16">
        <v>39.34355748654432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0.28509824265611827</v>
      </c>
      <c r="BG40" s="16">
        <v>0</v>
      </c>
      <c r="BH40" s="16">
        <v>0</v>
      </c>
      <c r="BI40" s="16">
        <v>1.7105894559367099</v>
      </c>
      <c r="BJ40" s="16">
        <v>0</v>
      </c>
      <c r="BK40" s="16">
        <v>6.462226833538681</v>
      </c>
      <c r="BL40" s="16">
        <v>7.6026198041631545</v>
      </c>
      <c r="BM40" s="16">
        <v>0</v>
      </c>
      <c r="BN40" s="16">
        <v>5.6069321055703263</v>
      </c>
      <c r="BO40" s="16">
        <v>2.1857531936969066</v>
      </c>
      <c r="BP40" s="16">
        <v>0</v>
      </c>
      <c r="BQ40" s="16">
        <v>158.98978665456198</v>
      </c>
      <c r="BR40" s="16">
        <v>0</v>
      </c>
      <c r="BS40" s="16">
        <f t="shared" si="3"/>
        <v>1429.6726541728815</v>
      </c>
      <c r="BT40" s="16">
        <v>115.65485377083198</v>
      </c>
      <c r="BU40" s="16">
        <v>0</v>
      </c>
      <c r="BV40" s="16">
        <v>0</v>
      </c>
      <c r="BW40" s="16">
        <v>4214.7023539329484</v>
      </c>
      <c r="BX40" s="16">
        <v>0</v>
      </c>
      <c r="BY40" s="16">
        <v>101.97013812333832</v>
      </c>
      <c r="BZ40" s="16">
        <f t="shared" si="1"/>
        <v>4432.3273458271187</v>
      </c>
      <c r="CA40" s="16">
        <f t="shared" si="2"/>
        <v>5862</v>
      </c>
    </row>
    <row r="41" spans="1:79" x14ac:dyDescent="0.2">
      <c r="A41" s="18" t="s">
        <v>248</v>
      </c>
      <c r="B41" s="15" t="s">
        <v>11</v>
      </c>
      <c r="C41" s="16">
        <v>0.23419779128924184</v>
      </c>
      <c r="D41" s="16">
        <v>0.23419779128924184</v>
      </c>
      <c r="E41" s="16">
        <v>2.4590768085370391</v>
      </c>
      <c r="F41" s="16">
        <v>0.23419779128924184</v>
      </c>
      <c r="G41" s="16">
        <v>21.66329569425487</v>
      </c>
      <c r="H41" s="16">
        <v>0</v>
      </c>
      <c r="I41" s="16">
        <v>0</v>
      </c>
      <c r="J41" s="16">
        <v>1.2880878520908301</v>
      </c>
      <c r="K41" s="16">
        <v>0</v>
      </c>
      <c r="L41" s="16">
        <v>1.4051867477354509</v>
      </c>
      <c r="M41" s="16">
        <v>0</v>
      </c>
      <c r="N41" s="16">
        <v>0</v>
      </c>
      <c r="O41" s="16">
        <v>1.7564834346693139</v>
      </c>
      <c r="P41" s="16">
        <v>430.45554038962649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1.9906812259585556</v>
      </c>
      <c r="Y41" s="16">
        <v>0</v>
      </c>
      <c r="Z41" s="16">
        <v>0</v>
      </c>
      <c r="AA41" s="16">
        <v>0</v>
      </c>
      <c r="AB41" s="16">
        <v>2.8103734954709019</v>
      </c>
      <c r="AC41" s="16">
        <v>1.1709889564462093</v>
      </c>
      <c r="AD41" s="16">
        <v>0</v>
      </c>
      <c r="AE41" s="16">
        <v>9.3679116515696741</v>
      </c>
      <c r="AF41" s="16">
        <v>0</v>
      </c>
      <c r="AG41" s="16">
        <v>0.23419779128924184</v>
      </c>
      <c r="AH41" s="16">
        <v>0.23419779128924184</v>
      </c>
      <c r="AI41" s="16">
        <v>0</v>
      </c>
      <c r="AJ41" s="16">
        <v>0</v>
      </c>
      <c r="AK41" s="16">
        <v>0</v>
      </c>
      <c r="AL41" s="16">
        <v>0</v>
      </c>
      <c r="AM41" s="16">
        <v>0.11709889564462092</v>
      </c>
      <c r="AN41" s="16">
        <v>25.995954833105845</v>
      </c>
      <c r="AO41" s="16">
        <v>24.707866981015016</v>
      </c>
      <c r="AP41" s="16">
        <v>8.1969226951234653</v>
      </c>
      <c r="AQ41" s="16">
        <v>0.11709889564462092</v>
      </c>
      <c r="AR41" s="16">
        <v>80.798237994788437</v>
      </c>
      <c r="AS41" s="16">
        <v>47.542151631716095</v>
      </c>
      <c r="AT41" s="16">
        <v>1.7564834346693139</v>
      </c>
      <c r="AU41" s="16">
        <v>33.490284154361582</v>
      </c>
      <c r="AV41" s="16">
        <v>21.78039458989949</v>
      </c>
      <c r="AW41" s="16">
        <v>22.600086859411839</v>
      </c>
      <c r="AX41" s="16">
        <v>53.279997518302523</v>
      </c>
      <c r="AY41" s="16">
        <v>0</v>
      </c>
      <c r="AZ41" s="16">
        <v>28.806328328576747</v>
      </c>
      <c r="BA41" s="16">
        <v>7.3772304256111187</v>
      </c>
      <c r="BB41" s="16">
        <v>0</v>
      </c>
      <c r="BC41" s="16">
        <v>120.9631592008934</v>
      </c>
      <c r="BD41" s="16">
        <v>8.5482193820573276</v>
      </c>
      <c r="BE41" s="16">
        <v>1.6393845390246931</v>
      </c>
      <c r="BF41" s="16">
        <v>33.95867973694007</v>
      </c>
      <c r="BG41" s="16">
        <v>8.1969226951234653</v>
      </c>
      <c r="BH41" s="16">
        <v>0</v>
      </c>
      <c r="BI41" s="16">
        <v>35.598064275964759</v>
      </c>
      <c r="BJ41" s="16">
        <v>47.190854944782224</v>
      </c>
      <c r="BK41" s="16">
        <v>145.55392728626381</v>
      </c>
      <c r="BL41" s="16">
        <v>135.83471894776028</v>
      </c>
      <c r="BM41" s="16">
        <v>0</v>
      </c>
      <c r="BN41" s="16">
        <v>15.808350912023824</v>
      </c>
      <c r="BO41" s="16">
        <v>8.1969226951234653</v>
      </c>
      <c r="BP41" s="16">
        <v>29.860218389378336</v>
      </c>
      <c r="BQ41" s="16">
        <v>215.93036356868097</v>
      </c>
      <c r="BR41" s="16">
        <v>0</v>
      </c>
      <c r="BS41" s="16">
        <f t="shared" si="3"/>
        <v>1639.3845390246934</v>
      </c>
      <c r="BT41" s="16">
        <v>279.98345948628861</v>
      </c>
      <c r="BU41" s="16">
        <v>3.7471646606278695</v>
      </c>
      <c r="BV41" s="16">
        <v>0</v>
      </c>
      <c r="BW41" s="16">
        <v>16503.449956570294</v>
      </c>
      <c r="BX41" s="16">
        <v>0</v>
      </c>
      <c r="BY41" s="16">
        <v>447.43488025809654</v>
      </c>
      <c r="BZ41" s="16">
        <f t="shared" si="1"/>
        <v>17234.615460975307</v>
      </c>
      <c r="CA41" s="16">
        <f t="shared" si="2"/>
        <v>18874</v>
      </c>
    </row>
    <row r="42" spans="1:79" x14ac:dyDescent="0.2">
      <c r="A42" s="18" t="s">
        <v>249</v>
      </c>
      <c r="B42" s="15" t="s">
        <v>164</v>
      </c>
      <c r="C42" s="16">
        <v>0.22250692520775622</v>
      </c>
      <c r="D42" s="16">
        <v>0.11125346260387811</v>
      </c>
      <c r="E42" s="16">
        <v>0</v>
      </c>
      <c r="F42" s="16">
        <v>0</v>
      </c>
      <c r="G42" s="16">
        <v>1.1125346260387812</v>
      </c>
      <c r="H42" s="16">
        <v>0</v>
      </c>
      <c r="I42" s="16">
        <v>0</v>
      </c>
      <c r="J42" s="16">
        <v>0.66752077562326873</v>
      </c>
      <c r="K42" s="16">
        <v>0</v>
      </c>
      <c r="L42" s="16">
        <v>1.4462950138504156</v>
      </c>
      <c r="M42" s="16">
        <v>0</v>
      </c>
      <c r="N42" s="16">
        <v>0</v>
      </c>
      <c r="O42" s="16">
        <v>0</v>
      </c>
      <c r="P42" s="16">
        <v>0</v>
      </c>
      <c r="Q42" s="16">
        <v>948.99203601108036</v>
      </c>
      <c r="R42" s="16">
        <v>0</v>
      </c>
      <c r="S42" s="16">
        <v>14.462950138504155</v>
      </c>
      <c r="T42" s="16">
        <v>0</v>
      </c>
      <c r="U42" s="16">
        <v>0</v>
      </c>
      <c r="V42" s="16">
        <v>0</v>
      </c>
      <c r="W42" s="16">
        <v>0</v>
      </c>
      <c r="X42" s="16">
        <v>0.33376038781163436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5.4514196675900273</v>
      </c>
      <c r="AF42" s="16">
        <v>0</v>
      </c>
      <c r="AG42" s="16">
        <v>0</v>
      </c>
      <c r="AH42" s="16">
        <v>0</v>
      </c>
      <c r="AI42" s="16">
        <v>0.22250692520775622</v>
      </c>
      <c r="AJ42" s="16">
        <v>0.77877423822714686</v>
      </c>
      <c r="AK42" s="16">
        <v>0</v>
      </c>
      <c r="AL42" s="16">
        <v>7.2314750692520775</v>
      </c>
      <c r="AM42" s="16">
        <v>0</v>
      </c>
      <c r="AN42" s="16">
        <v>29.927181440443213</v>
      </c>
      <c r="AO42" s="16">
        <v>0</v>
      </c>
      <c r="AP42" s="16">
        <v>5.0064058171745156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0.11125346260387811</v>
      </c>
      <c r="AX42" s="16">
        <v>0</v>
      </c>
      <c r="AY42" s="16">
        <v>0</v>
      </c>
      <c r="AZ42" s="16">
        <v>5.1176592797783931</v>
      </c>
      <c r="BA42" s="16">
        <v>0</v>
      </c>
      <c r="BB42" s="16">
        <v>0.66752077562326873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0.77877423822714686</v>
      </c>
      <c r="BJ42" s="16">
        <v>13.01665512465374</v>
      </c>
      <c r="BK42" s="16">
        <v>4.2276315789473689</v>
      </c>
      <c r="BL42" s="16">
        <v>0.11125346260387811</v>
      </c>
      <c r="BM42" s="16">
        <v>0</v>
      </c>
      <c r="BN42" s="16">
        <v>0.11125346260387811</v>
      </c>
      <c r="BO42" s="16">
        <v>0</v>
      </c>
      <c r="BP42" s="16">
        <v>0</v>
      </c>
      <c r="BQ42" s="16">
        <v>0</v>
      </c>
      <c r="BR42" s="16">
        <v>0</v>
      </c>
      <c r="BS42" s="16">
        <f t="shared" si="3"/>
        <v>1040.1086218836563</v>
      </c>
      <c r="BT42" s="16">
        <v>995.27347645429359</v>
      </c>
      <c r="BU42" s="16">
        <v>0</v>
      </c>
      <c r="BV42" s="16">
        <v>0</v>
      </c>
      <c r="BW42" s="16">
        <v>7249.8318905817177</v>
      </c>
      <c r="BX42" s="16">
        <v>0</v>
      </c>
      <c r="BY42" s="16">
        <v>353.78601108033246</v>
      </c>
      <c r="BZ42" s="16">
        <f t="shared" si="1"/>
        <v>8598.8913781163428</v>
      </c>
      <c r="CA42" s="16">
        <f t="shared" si="2"/>
        <v>9639</v>
      </c>
    </row>
    <row r="43" spans="1:79" x14ac:dyDescent="0.2">
      <c r="A43" s="18" t="s">
        <v>250</v>
      </c>
      <c r="B43" s="15" t="s">
        <v>251</v>
      </c>
      <c r="C43" s="16">
        <v>44.48996820524065</v>
      </c>
      <c r="D43" s="16">
        <v>31.41637978291854</v>
      </c>
      <c r="E43" s="16">
        <v>2.0877973906369918</v>
      </c>
      <c r="F43" s="16">
        <v>0.29825677009099877</v>
      </c>
      <c r="G43" s="16">
        <v>0</v>
      </c>
      <c r="H43" s="16">
        <v>0</v>
      </c>
      <c r="I43" s="16">
        <v>0</v>
      </c>
      <c r="J43" s="16">
        <v>3.5293717794101522</v>
      </c>
      <c r="K43" s="16">
        <v>0</v>
      </c>
      <c r="L43" s="16">
        <v>25.053568687643899</v>
      </c>
      <c r="M43" s="16">
        <v>7.6055476373204698</v>
      </c>
      <c r="N43" s="16">
        <v>0</v>
      </c>
      <c r="O43" s="16">
        <v>2.0877973906369918</v>
      </c>
      <c r="P43" s="16">
        <v>0</v>
      </c>
      <c r="Q43" s="16">
        <v>0</v>
      </c>
      <c r="R43" s="16">
        <v>273.75000548185506</v>
      </c>
      <c r="S43" s="16">
        <v>38.425413880057008</v>
      </c>
      <c r="T43" s="16">
        <v>0</v>
      </c>
      <c r="U43" s="16">
        <v>0</v>
      </c>
      <c r="V43" s="16">
        <v>0</v>
      </c>
      <c r="W43" s="16">
        <v>1.4415743887731607</v>
      </c>
      <c r="X43" s="16">
        <v>3.1814055476373202</v>
      </c>
      <c r="Y43" s="16">
        <v>0</v>
      </c>
      <c r="Z43" s="16">
        <v>0</v>
      </c>
      <c r="AA43" s="16">
        <v>0</v>
      </c>
      <c r="AB43" s="16">
        <v>2.5848920074553225</v>
      </c>
      <c r="AC43" s="16">
        <v>1.0438986953184959</v>
      </c>
      <c r="AD43" s="16">
        <v>0</v>
      </c>
      <c r="AE43" s="16">
        <v>17.994825128823592</v>
      </c>
      <c r="AF43" s="16">
        <v>0</v>
      </c>
      <c r="AG43" s="16">
        <v>0.19883784672733251</v>
      </c>
      <c r="AH43" s="16">
        <v>18.541629207323759</v>
      </c>
      <c r="AI43" s="16">
        <v>12.477074882140116</v>
      </c>
      <c r="AJ43" s="16">
        <v>5.9154259401381433</v>
      </c>
      <c r="AK43" s="16">
        <v>6.5616489420019732</v>
      </c>
      <c r="AL43" s="16">
        <v>412.24056572744217</v>
      </c>
      <c r="AM43" s="16">
        <v>0</v>
      </c>
      <c r="AN43" s="16">
        <v>29.477710777327047</v>
      </c>
      <c r="AO43" s="16">
        <v>0.34796623177283192</v>
      </c>
      <c r="AP43" s="16">
        <v>402.54722069948468</v>
      </c>
      <c r="AQ43" s="16">
        <v>0</v>
      </c>
      <c r="AR43" s="16">
        <v>166.27814932573185</v>
      </c>
      <c r="AS43" s="16">
        <v>0</v>
      </c>
      <c r="AT43" s="16">
        <v>0</v>
      </c>
      <c r="AU43" s="16">
        <v>0</v>
      </c>
      <c r="AV43" s="16">
        <v>6.3131016335928081</v>
      </c>
      <c r="AW43" s="16">
        <v>0</v>
      </c>
      <c r="AX43" s="16">
        <v>0</v>
      </c>
      <c r="AY43" s="16">
        <v>0</v>
      </c>
      <c r="AZ43" s="16">
        <v>8.2020611775024665</v>
      </c>
      <c r="BA43" s="16">
        <v>0</v>
      </c>
      <c r="BB43" s="16">
        <v>0</v>
      </c>
      <c r="BC43" s="16">
        <v>0</v>
      </c>
      <c r="BD43" s="16">
        <v>35.194298870737853</v>
      </c>
      <c r="BE43" s="16">
        <v>0</v>
      </c>
      <c r="BF43" s="16">
        <v>0</v>
      </c>
      <c r="BG43" s="16">
        <v>0</v>
      </c>
      <c r="BH43" s="16">
        <v>0</v>
      </c>
      <c r="BI43" s="16">
        <v>9.0968314877754644</v>
      </c>
      <c r="BJ43" s="16">
        <v>0</v>
      </c>
      <c r="BK43" s="16">
        <v>5.2194934765924792</v>
      </c>
      <c r="BL43" s="16">
        <v>1.7895406205459927</v>
      </c>
      <c r="BM43" s="16">
        <v>0</v>
      </c>
      <c r="BN43" s="16">
        <v>0.29825677009099877</v>
      </c>
      <c r="BO43" s="16">
        <v>0</v>
      </c>
      <c r="BP43" s="16">
        <v>0</v>
      </c>
      <c r="BQ43" s="16">
        <v>17.398311588641597</v>
      </c>
      <c r="BR43" s="16">
        <v>0</v>
      </c>
      <c r="BS43" s="16">
        <f t="shared" si="3"/>
        <v>1593.0888279793883</v>
      </c>
      <c r="BT43" s="16">
        <v>551.27793005152944</v>
      </c>
      <c r="BU43" s="16">
        <v>0</v>
      </c>
      <c r="BV43" s="16">
        <v>0</v>
      </c>
      <c r="BW43" s="16">
        <v>147.83593904177175</v>
      </c>
      <c r="BX43" s="16">
        <v>4.5732704747286475</v>
      </c>
      <c r="BY43" s="16">
        <v>-29.775967547418048</v>
      </c>
      <c r="BZ43" s="16">
        <f t="shared" si="1"/>
        <v>673.91117202061184</v>
      </c>
      <c r="CA43" s="16">
        <f t="shared" si="2"/>
        <v>2267</v>
      </c>
    </row>
    <row r="44" spans="1:79" x14ac:dyDescent="0.2">
      <c r="A44" s="18" t="s">
        <v>165</v>
      </c>
      <c r="B44" s="15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f t="shared" si="3"/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f t="shared" si="1"/>
        <v>0</v>
      </c>
      <c r="CA44" s="16">
        <f t="shared" si="2"/>
        <v>0</v>
      </c>
    </row>
    <row r="45" spans="1:79" x14ac:dyDescent="0.2">
      <c r="A45" s="18" t="s">
        <v>252</v>
      </c>
      <c r="B45" s="15" t="s">
        <v>166</v>
      </c>
      <c r="C45" s="16">
        <v>48.267228611654566</v>
      </c>
      <c r="D45" s="16">
        <v>16.008831434788174</v>
      </c>
      <c r="E45" s="16">
        <v>1.9258744583203817</v>
      </c>
      <c r="F45" s="16">
        <v>0.24073430729004772</v>
      </c>
      <c r="G45" s="16">
        <v>4.9350532994459781</v>
      </c>
      <c r="H45" s="16">
        <v>12.698734709550017</v>
      </c>
      <c r="I45" s="16">
        <v>1.9258744583203817</v>
      </c>
      <c r="J45" s="16">
        <v>297.9688888482566</v>
      </c>
      <c r="K45" s="16">
        <v>1.3842222669177744</v>
      </c>
      <c r="L45" s="16">
        <v>324.50984622698434</v>
      </c>
      <c r="M45" s="16">
        <v>22.869759192554532</v>
      </c>
      <c r="N45" s="16">
        <v>59.401190323819272</v>
      </c>
      <c r="O45" s="16">
        <v>51.095856722312632</v>
      </c>
      <c r="P45" s="16">
        <v>30.272339141723499</v>
      </c>
      <c r="Q45" s="16">
        <v>48.748697226234668</v>
      </c>
      <c r="R45" s="16">
        <v>102.25189702144777</v>
      </c>
      <c r="S45" s="16">
        <v>845.5190707794701</v>
      </c>
      <c r="T45" s="16">
        <v>108.33043828052148</v>
      </c>
      <c r="U45" s="16">
        <v>14.263507706935327</v>
      </c>
      <c r="V45" s="16">
        <v>4.4535846848658833</v>
      </c>
      <c r="W45" s="16">
        <v>5.2961547603810502</v>
      </c>
      <c r="X45" s="16">
        <v>19.559662467316379</v>
      </c>
      <c r="Y45" s="16">
        <v>133.18625550821889</v>
      </c>
      <c r="Z45" s="16">
        <v>77.937731985152951</v>
      </c>
      <c r="AA45" s="16">
        <v>199.6891078970946</v>
      </c>
      <c r="AB45" s="16">
        <v>140.2277339964528</v>
      </c>
      <c r="AC45" s="16">
        <v>2.4073430729004772</v>
      </c>
      <c r="AD45" s="16">
        <v>1.0231208059827028</v>
      </c>
      <c r="AE45" s="16">
        <v>113.44604231043499</v>
      </c>
      <c r="AF45" s="16">
        <v>70.294417728693929</v>
      </c>
      <c r="AG45" s="16">
        <v>37.434184783602419</v>
      </c>
      <c r="AH45" s="16">
        <v>11.735797480389827</v>
      </c>
      <c r="AI45" s="16">
        <v>33.943537327896728</v>
      </c>
      <c r="AJ45" s="16">
        <v>64.757528661022832</v>
      </c>
      <c r="AK45" s="16">
        <v>4.0322996471082995</v>
      </c>
      <c r="AL45" s="16">
        <v>83.835722513759123</v>
      </c>
      <c r="AM45" s="16">
        <v>1.2036715364502386</v>
      </c>
      <c r="AN45" s="16">
        <v>5.9581741054286814</v>
      </c>
      <c r="AO45" s="16">
        <v>5.1757876067360264</v>
      </c>
      <c r="AP45" s="16">
        <v>26.781691686017808</v>
      </c>
      <c r="AQ45" s="16">
        <v>55.549441407178513</v>
      </c>
      <c r="AR45" s="16">
        <v>516.13435482986233</v>
      </c>
      <c r="AS45" s="16">
        <v>16.189382165255708</v>
      </c>
      <c r="AT45" s="16">
        <v>4.0322996471082995</v>
      </c>
      <c r="AU45" s="16">
        <v>1.2638551132727505</v>
      </c>
      <c r="AV45" s="16">
        <v>24.554899343584868</v>
      </c>
      <c r="AW45" s="16">
        <v>17.212502971238411</v>
      </c>
      <c r="AX45" s="16">
        <v>120.60788795231392</v>
      </c>
      <c r="AY45" s="16">
        <v>77.275712640105326</v>
      </c>
      <c r="AZ45" s="16">
        <v>11.735797480389827</v>
      </c>
      <c r="BA45" s="16">
        <v>2.6480773801905251</v>
      </c>
      <c r="BB45" s="16">
        <v>64.155692892797717</v>
      </c>
      <c r="BC45" s="16">
        <v>135.23249712018432</v>
      </c>
      <c r="BD45" s="16">
        <v>29.369585489385823</v>
      </c>
      <c r="BE45" s="16">
        <v>146.7877438701066</v>
      </c>
      <c r="BF45" s="16">
        <v>35.929595363039624</v>
      </c>
      <c r="BG45" s="16">
        <v>51.938426797827795</v>
      </c>
      <c r="BH45" s="16">
        <v>47.906127150719499</v>
      </c>
      <c r="BI45" s="16">
        <v>209.43884734234152</v>
      </c>
      <c r="BJ45" s="16">
        <v>3.4304638788831796</v>
      </c>
      <c r="BK45" s="16">
        <v>72.521210071126873</v>
      </c>
      <c r="BL45" s="16">
        <v>66.021383774295586</v>
      </c>
      <c r="BM45" s="16">
        <v>46.040436269221622</v>
      </c>
      <c r="BN45" s="16">
        <v>15.467179243385564</v>
      </c>
      <c r="BO45" s="16">
        <v>76.974794755992747</v>
      </c>
      <c r="BP45" s="16">
        <v>2.4675266497229891</v>
      </c>
      <c r="BQ45" s="16">
        <v>51.878243221005278</v>
      </c>
      <c r="BR45" s="16">
        <v>0</v>
      </c>
      <c r="BS45" s="16">
        <f t="shared" si="3"/>
        <v>4937.7615604029916</v>
      </c>
      <c r="BT45" s="16">
        <v>488.99156168290943</v>
      </c>
      <c r="BU45" s="16">
        <v>0</v>
      </c>
      <c r="BV45" s="16">
        <v>0</v>
      </c>
      <c r="BW45" s="16">
        <v>1246.5222431478671</v>
      </c>
      <c r="BX45" s="16">
        <v>0</v>
      </c>
      <c r="BY45" s="16">
        <v>-90.275365233767886</v>
      </c>
      <c r="BZ45" s="16">
        <f t="shared" si="1"/>
        <v>1645.2384395970087</v>
      </c>
      <c r="CA45" s="16">
        <f t="shared" si="2"/>
        <v>6583</v>
      </c>
    </row>
    <row r="46" spans="1:79" x14ac:dyDescent="0.2">
      <c r="A46" s="18" t="s">
        <v>253</v>
      </c>
      <c r="B46" s="15" t="s">
        <v>167</v>
      </c>
      <c r="C46" s="16">
        <v>0.91302630093690029</v>
      </c>
      <c r="D46" s="16">
        <v>0</v>
      </c>
      <c r="E46" s="16">
        <v>0.26086465741054293</v>
      </c>
      <c r="F46" s="16">
        <v>0</v>
      </c>
      <c r="G46" s="16">
        <v>1.1738909583474433</v>
      </c>
      <c r="H46" s="16">
        <v>1.9564849305790721</v>
      </c>
      <c r="I46" s="16">
        <v>0.45651315046845015</v>
      </c>
      <c r="J46" s="16">
        <v>5.9346709560898514</v>
      </c>
      <c r="K46" s="16">
        <v>1.4347556157579864</v>
      </c>
      <c r="L46" s="16">
        <v>7.6302912292583809</v>
      </c>
      <c r="M46" s="16">
        <v>28.695112315159726</v>
      </c>
      <c r="N46" s="16">
        <v>0</v>
      </c>
      <c r="O46" s="16">
        <v>1.1086747939948074</v>
      </c>
      <c r="P46" s="16">
        <v>1.1086747939948074</v>
      </c>
      <c r="Q46" s="16">
        <v>0.39129698611581443</v>
      </c>
      <c r="R46" s="16">
        <v>2.1521334236369793</v>
      </c>
      <c r="S46" s="16">
        <v>14.869285472400948</v>
      </c>
      <c r="T46" s="16">
        <v>116.01955638333898</v>
      </c>
      <c r="U46" s="16">
        <v>0.39129698611581443</v>
      </c>
      <c r="V46" s="16">
        <v>0.78259397223162885</v>
      </c>
      <c r="W46" s="16">
        <v>6.5216164352635733E-2</v>
      </c>
      <c r="X46" s="16">
        <v>2.4782142454001583</v>
      </c>
      <c r="Y46" s="16">
        <v>0</v>
      </c>
      <c r="Z46" s="16">
        <v>0.97824246528953607</v>
      </c>
      <c r="AA46" s="16">
        <v>2.2173495879896148</v>
      </c>
      <c r="AB46" s="16">
        <v>0.84781013658426463</v>
      </c>
      <c r="AC46" s="16">
        <v>1.5651879444632577</v>
      </c>
      <c r="AD46" s="16">
        <v>0.13043232870527147</v>
      </c>
      <c r="AE46" s="16">
        <v>1.9564849305790721</v>
      </c>
      <c r="AF46" s="16">
        <v>21.782198893780336</v>
      </c>
      <c r="AG46" s="16">
        <v>0.91302630093690029</v>
      </c>
      <c r="AH46" s="16">
        <v>1.7608364375211649</v>
      </c>
      <c r="AI46" s="16">
        <v>2.5434304097527938</v>
      </c>
      <c r="AJ46" s="16">
        <v>1.8912687662264365</v>
      </c>
      <c r="AK46" s="16">
        <v>0.45651315046845015</v>
      </c>
      <c r="AL46" s="16">
        <v>2.6738627384580655</v>
      </c>
      <c r="AM46" s="16">
        <v>0</v>
      </c>
      <c r="AN46" s="16">
        <v>2.739078902810701</v>
      </c>
      <c r="AO46" s="16">
        <v>0.97824246528953607</v>
      </c>
      <c r="AP46" s="16">
        <v>3.1955920532791513</v>
      </c>
      <c r="AQ46" s="16">
        <v>9.6519923241900898</v>
      </c>
      <c r="AR46" s="16">
        <v>739.16000677277339</v>
      </c>
      <c r="AS46" s="16">
        <v>5.7390224630319455</v>
      </c>
      <c r="AT46" s="16">
        <v>6.5216164352635733E-2</v>
      </c>
      <c r="AU46" s="16">
        <v>3.6521052037476012</v>
      </c>
      <c r="AV46" s="16">
        <v>5.1520769838582234</v>
      </c>
      <c r="AW46" s="16">
        <v>0.19564849305790721</v>
      </c>
      <c r="AX46" s="16">
        <v>6.6520487639688461</v>
      </c>
      <c r="AY46" s="16">
        <v>134.54094705948754</v>
      </c>
      <c r="AZ46" s="16">
        <v>21.782198893780336</v>
      </c>
      <c r="BA46" s="16">
        <v>65.411812845693646</v>
      </c>
      <c r="BB46" s="16">
        <v>60.911897505361772</v>
      </c>
      <c r="BC46" s="16">
        <v>169.30116265944235</v>
      </c>
      <c r="BD46" s="16">
        <v>38.803617789818269</v>
      </c>
      <c r="BE46" s="16">
        <v>59.411925725251159</v>
      </c>
      <c r="BF46" s="16">
        <v>25.890817247996388</v>
      </c>
      <c r="BG46" s="16">
        <v>320.66788012190995</v>
      </c>
      <c r="BH46" s="16">
        <v>6.3259679422056658</v>
      </c>
      <c r="BI46" s="16">
        <v>163.82300485382095</v>
      </c>
      <c r="BJ46" s="16">
        <v>0.13043232870527147</v>
      </c>
      <c r="BK46" s="16">
        <v>137.34524212665087</v>
      </c>
      <c r="BL46" s="16">
        <v>31.629839711028332</v>
      </c>
      <c r="BM46" s="16">
        <v>0.97824246528953607</v>
      </c>
      <c r="BN46" s="16">
        <v>10.956315611242804</v>
      </c>
      <c r="BO46" s="16">
        <v>2.4129980810475224</v>
      </c>
      <c r="BP46" s="16">
        <v>40.173157241223613</v>
      </c>
      <c r="BQ46" s="16">
        <v>35.608025736539112</v>
      </c>
      <c r="BR46" s="16">
        <v>0</v>
      </c>
      <c r="BS46" s="16">
        <f t="shared" si="3"/>
        <v>2330.825713963201</v>
      </c>
      <c r="BT46" s="16">
        <v>5.9998871204424882</v>
      </c>
      <c r="BU46" s="16">
        <v>0</v>
      </c>
      <c r="BV46" s="16">
        <v>0</v>
      </c>
      <c r="BW46" s="16">
        <v>47.933880799187271</v>
      </c>
      <c r="BX46" s="16">
        <v>0</v>
      </c>
      <c r="BY46" s="16">
        <v>-73.759481882831025</v>
      </c>
      <c r="BZ46" s="16">
        <f t="shared" si="1"/>
        <v>-19.825713963201267</v>
      </c>
      <c r="CA46" s="16">
        <f t="shared" si="2"/>
        <v>2310.9999999999995</v>
      </c>
    </row>
    <row r="47" spans="1:79" x14ac:dyDescent="0.2">
      <c r="A47" s="18" t="s">
        <v>168</v>
      </c>
      <c r="B47" s="15" t="s">
        <v>46</v>
      </c>
      <c r="C47" s="16">
        <v>0</v>
      </c>
      <c r="D47" s="16">
        <v>0</v>
      </c>
      <c r="E47" s="16">
        <v>0</v>
      </c>
      <c r="F47" s="16">
        <v>0</v>
      </c>
      <c r="G47" s="16">
        <v>502.43008246683405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1853.1588382932953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60.970778056651127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f t="shared" si="3"/>
        <v>2416.5596988167804</v>
      </c>
      <c r="BT47" s="16">
        <v>515.21961276443176</v>
      </c>
      <c r="BU47" s="16">
        <v>0</v>
      </c>
      <c r="BV47" s="16">
        <v>0</v>
      </c>
      <c r="BW47" s="16">
        <v>81.919146647543926</v>
      </c>
      <c r="BX47" s="16">
        <v>0</v>
      </c>
      <c r="BY47" s="16">
        <v>61.301541771244167</v>
      </c>
      <c r="BZ47" s="16">
        <f t="shared" si="1"/>
        <v>658.44030118321984</v>
      </c>
      <c r="CA47" s="16">
        <f t="shared" si="2"/>
        <v>3075</v>
      </c>
    </row>
    <row r="48" spans="1:79" x14ac:dyDescent="0.2">
      <c r="A48" s="18" t="s">
        <v>169</v>
      </c>
      <c r="B48" s="15" t="s">
        <v>24</v>
      </c>
      <c r="C48" s="16">
        <v>275.69519035818877</v>
      </c>
      <c r="D48" s="16">
        <v>254.45417886911466</v>
      </c>
      <c r="E48" s="16">
        <v>29.781211984681232</v>
      </c>
      <c r="F48" s="16">
        <v>0.21897949988736201</v>
      </c>
      <c r="G48" s="16">
        <v>121.75260193737327</v>
      </c>
      <c r="H48" s="16">
        <v>0.43795899977472402</v>
      </c>
      <c r="I48" s="16">
        <v>1.0948974994368101</v>
      </c>
      <c r="J48" s="16">
        <v>145.18340842532101</v>
      </c>
      <c r="K48" s="16">
        <v>2.6277539986483442</v>
      </c>
      <c r="L48" s="16">
        <v>19.708154989862582</v>
      </c>
      <c r="M48" s="16">
        <v>28.686314485244424</v>
      </c>
      <c r="N48" s="16">
        <v>0.21897949988736201</v>
      </c>
      <c r="O48" s="16">
        <v>0.21897949988736201</v>
      </c>
      <c r="P48" s="16">
        <v>0</v>
      </c>
      <c r="Q48" s="16">
        <v>0</v>
      </c>
      <c r="R48" s="16">
        <v>45.109776976796581</v>
      </c>
      <c r="S48" s="16">
        <v>6.1314259968461364</v>
      </c>
      <c r="T48" s="16">
        <v>0</v>
      </c>
      <c r="U48" s="16">
        <v>1.9708154989862581</v>
      </c>
      <c r="V48" s="16">
        <v>0</v>
      </c>
      <c r="W48" s="16">
        <v>0.21897949988736201</v>
      </c>
      <c r="X48" s="16">
        <v>0.43795899977472402</v>
      </c>
      <c r="Y48" s="16">
        <v>0</v>
      </c>
      <c r="Z48" s="16">
        <v>0</v>
      </c>
      <c r="AA48" s="16">
        <v>0</v>
      </c>
      <c r="AB48" s="16">
        <v>0.43795899977472402</v>
      </c>
      <c r="AC48" s="16">
        <v>0.65693849966208606</v>
      </c>
      <c r="AD48" s="16">
        <v>0.21897949988736201</v>
      </c>
      <c r="AE48" s="16">
        <v>3.7226514980851539</v>
      </c>
      <c r="AF48" s="16">
        <v>0</v>
      </c>
      <c r="AG48" s="16">
        <v>0.43795899977472402</v>
      </c>
      <c r="AH48" s="16">
        <v>0.87591799954944805</v>
      </c>
      <c r="AI48" s="16">
        <v>10.72999549448074</v>
      </c>
      <c r="AJ48" s="16">
        <v>2.1897949988736203</v>
      </c>
      <c r="AK48" s="16">
        <v>0.21897949988736201</v>
      </c>
      <c r="AL48" s="16">
        <v>1.5328564992115341</v>
      </c>
      <c r="AM48" s="16">
        <v>2.408774498760982</v>
      </c>
      <c r="AN48" s="16">
        <v>10.292036494706014</v>
      </c>
      <c r="AO48" s="16">
        <v>39.197330479837795</v>
      </c>
      <c r="AP48" s="16">
        <v>253.35928136967786</v>
      </c>
      <c r="AQ48" s="16">
        <v>284.89232935345802</v>
      </c>
      <c r="AR48" s="16">
        <v>615.98933318314937</v>
      </c>
      <c r="AS48" s="16">
        <v>530.80630772696554</v>
      </c>
      <c r="AT48" s="16">
        <v>7.226323496282947</v>
      </c>
      <c r="AU48" s="16">
        <v>31.314068483892768</v>
      </c>
      <c r="AV48" s="16">
        <v>33.722842982653752</v>
      </c>
      <c r="AW48" s="16">
        <v>18.61325749042577</v>
      </c>
      <c r="AX48" s="16">
        <v>62.628136967785537</v>
      </c>
      <c r="AY48" s="16">
        <v>6.56938499662086</v>
      </c>
      <c r="AZ48" s="16">
        <v>15.766523991890065</v>
      </c>
      <c r="BA48" s="16">
        <v>29.343252984906513</v>
      </c>
      <c r="BB48" s="16">
        <v>58.686505969813027</v>
      </c>
      <c r="BC48" s="16">
        <v>234.30806487947734</v>
      </c>
      <c r="BD48" s="16">
        <v>32.846924983104302</v>
      </c>
      <c r="BE48" s="16">
        <v>243.50520387474654</v>
      </c>
      <c r="BF48" s="16">
        <v>110.80362694300518</v>
      </c>
      <c r="BG48" s="16">
        <v>34.817740482090564</v>
      </c>
      <c r="BH48" s="16">
        <v>153.28564992115344</v>
      </c>
      <c r="BI48" s="16">
        <v>186.57053390403243</v>
      </c>
      <c r="BJ48" s="16">
        <v>36.350596981302097</v>
      </c>
      <c r="BK48" s="16">
        <v>481.09796125253433</v>
      </c>
      <c r="BL48" s="16">
        <v>58.467526469925659</v>
      </c>
      <c r="BM48" s="16">
        <v>13.357749493129083</v>
      </c>
      <c r="BN48" s="16">
        <v>23.211826988060373</v>
      </c>
      <c r="BO48" s="16">
        <v>83.43118945708494</v>
      </c>
      <c r="BP48" s="16">
        <v>30.219170984455957</v>
      </c>
      <c r="BQ48" s="16">
        <v>93.723225951790937</v>
      </c>
      <c r="BR48" s="16">
        <v>0</v>
      </c>
      <c r="BS48" s="16">
        <f t="shared" si="3"/>
        <v>4771.782282045504</v>
      </c>
      <c r="BT48" s="16">
        <v>0</v>
      </c>
      <c r="BU48" s="16">
        <v>0</v>
      </c>
      <c r="BV48" s="16">
        <v>0</v>
      </c>
      <c r="BW48" s="16">
        <v>34110.217717954496</v>
      </c>
      <c r="BX48" s="16">
        <v>0</v>
      </c>
      <c r="BY48" s="16">
        <v>0</v>
      </c>
      <c r="BZ48" s="16">
        <f t="shared" si="1"/>
        <v>34110.217717954496</v>
      </c>
      <c r="CA48" s="16">
        <f t="shared" si="2"/>
        <v>38882</v>
      </c>
    </row>
    <row r="49" spans="1:79" x14ac:dyDescent="0.2">
      <c r="A49" s="18" t="s">
        <v>170</v>
      </c>
      <c r="B49" s="15" t="s">
        <v>44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f t="shared" si="3"/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f t="shared" si="1"/>
        <v>0</v>
      </c>
      <c r="CA49" s="16">
        <f t="shared" si="2"/>
        <v>0</v>
      </c>
    </row>
    <row r="50" spans="1:79" x14ac:dyDescent="0.2">
      <c r="A50" s="18" t="s">
        <v>171</v>
      </c>
      <c r="B50" s="15" t="s">
        <v>59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f t="shared" si="3"/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f t="shared" si="1"/>
        <v>0</v>
      </c>
      <c r="CA50" s="16">
        <f t="shared" si="2"/>
        <v>0</v>
      </c>
    </row>
    <row r="51" spans="1:79" x14ac:dyDescent="0.2">
      <c r="A51" s="18" t="s">
        <v>172</v>
      </c>
      <c r="B51" s="15" t="s">
        <v>45</v>
      </c>
      <c r="C51" s="16">
        <v>844.74464659744194</v>
      </c>
      <c r="D51" s="16">
        <v>236.38190761620393</v>
      </c>
      <c r="E51" s="16">
        <v>47.938416373278663</v>
      </c>
      <c r="F51" s="16">
        <v>50.953039351129732</v>
      </c>
      <c r="G51" s="16">
        <v>17.969517358171039</v>
      </c>
      <c r="H51" s="16">
        <v>428.43112438165696</v>
      </c>
      <c r="I51" s="16">
        <v>71.405187396942821</v>
      </c>
      <c r="J51" s="16">
        <v>179.45873256383973</v>
      </c>
      <c r="K51" s="16">
        <v>83.049907527073401</v>
      </c>
      <c r="L51" s="16">
        <v>235.4952537991889</v>
      </c>
      <c r="M51" s="16">
        <v>43.032265252462231</v>
      </c>
      <c r="N51" s="16">
        <v>1.5368666161593656</v>
      </c>
      <c r="O51" s="16">
        <v>11.644720130130578</v>
      </c>
      <c r="P51" s="16">
        <v>8.807427915682517</v>
      </c>
      <c r="Q51" s="16">
        <v>8.0981048620705014</v>
      </c>
      <c r="R51" s="16">
        <v>6.9750100271848128</v>
      </c>
      <c r="S51" s="16">
        <v>36.943909042292439</v>
      </c>
      <c r="T51" s="16">
        <v>1.7141973795623691</v>
      </c>
      <c r="U51" s="16">
        <v>1.9506383974330408</v>
      </c>
      <c r="V51" s="16">
        <v>74.183369356923222</v>
      </c>
      <c r="W51" s="16">
        <v>71.346077142475153</v>
      </c>
      <c r="X51" s="16">
        <v>23.939653059405501</v>
      </c>
      <c r="Y51" s="16">
        <v>19.092612193056731</v>
      </c>
      <c r="Z51" s="16">
        <v>13.004255982886937</v>
      </c>
      <c r="AA51" s="16">
        <v>50.834818842194395</v>
      </c>
      <c r="AB51" s="16">
        <v>68.627005436962435</v>
      </c>
      <c r="AC51" s="16">
        <v>62.538649226792636</v>
      </c>
      <c r="AD51" s="16">
        <v>15.427776416061322</v>
      </c>
      <c r="AE51" s="16">
        <v>24.767196621952849</v>
      </c>
      <c r="AF51" s="16">
        <v>16.196209724141003</v>
      </c>
      <c r="AG51" s="16">
        <v>18.442399393912385</v>
      </c>
      <c r="AH51" s="16">
        <v>19.801935246668744</v>
      </c>
      <c r="AI51" s="16">
        <v>71.405187396942821</v>
      </c>
      <c r="AJ51" s="16">
        <v>16.373540487544009</v>
      </c>
      <c r="AK51" s="16">
        <v>6.1474664646374624</v>
      </c>
      <c r="AL51" s="16">
        <v>17.555745576897365</v>
      </c>
      <c r="AM51" s="16">
        <v>16.137099469673334</v>
      </c>
      <c r="AN51" s="16">
        <v>169.23265854093322</v>
      </c>
      <c r="AO51" s="16">
        <v>55.681859708543165</v>
      </c>
      <c r="AP51" s="16">
        <v>339.94307344355803</v>
      </c>
      <c r="AQ51" s="16">
        <v>12.235822674807256</v>
      </c>
      <c r="AR51" s="16">
        <v>789.18100739783415</v>
      </c>
      <c r="AS51" s="16">
        <v>5608.1445028744592</v>
      </c>
      <c r="AT51" s="16">
        <v>32.569750211685012</v>
      </c>
      <c r="AU51" s="16">
        <v>4.6697101029457642</v>
      </c>
      <c r="AV51" s="16">
        <v>107.40333236775258</v>
      </c>
      <c r="AW51" s="16">
        <v>1.4777563616916973</v>
      </c>
      <c r="AX51" s="16">
        <v>0.2955512723383395</v>
      </c>
      <c r="AY51" s="16">
        <v>0.1182205089353358</v>
      </c>
      <c r="AZ51" s="16">
        <v>0.591102544676679</v>
      </c>
      <c r="BA51" s="16">
        <v>0.1182205089353358</v>
      </c>
      <c r="BB51" s="16">
        <v>0</v>
      </c>
      <c r="BC51" s="16">
        <v>0</v>
      </c>
      <c r="BD51" s="16">
        <v>0.1182205089353358</v>
      </c>
      <c r="BE51" s="16">
        <v>0</v>
      </c>
      <c r="BF51" s="16">
        <v>0.88665381701501844</v>
      </c>
      <c r="BG51" s="16">
        <v>5.9110254467667898E-2</v>
      </c>
      <c r="BH51" s="16">
        <v>6.9750100271848128</v>
      </c>
      <c r="BI51" s="16">
        <v>5.9110254467667898E-2</v>
      </c>
      <c r="BJ51" s="16">
        <v>26.422283747047551</v>
      </c>
      <c r="BK51" s="16">
        <v>30.500891305316639</v>
      </c>
      <c r="BL51" s="16">
        <v>8.6300971522795145</v>
      </c>
      <c r="BM51" s="16">
        <v>7.2114510450554841</v>
      </c>
      <c r="BN51" s="16">
        <v>2.9555127233833947</v>
      </c>
      <c r="BO51" s="16">
        <v>3.8421665403984133</v>
      </c>
      <c r="BP51" s="16">
        <v>4.3150485761397572</v>
      </c>
      <c r="BQ51" s="16">
        <v>15.841548197334996</v>
      </c>
      <c r="BR51" s="16">
        <v>0</v>
      </c>
      <c r="BS51" s="16">
        <f t="shared" si="3"/>
        <v>10151.831543295159</v>
      </c>
      <c r="BT51" s="16">
        <v>0</v>
      </c>
      <c r="BU51" s="16">
        <v>0</v>
      </c>
      <c r="BV51" s="16">
        <v>0</v>
      </c>
      <c r="BW51" s="16">
        <v>459.16845670484423</v>
      </c>
      <c r="BX51" s="16">
        <v>0</v>
      </c>
      <c r="BY51" s="16">
        <v>0</v>
      </c>
      <c r="BZ51" s="16">
        <f t="shared" si="1"/>
        <v>459.16845670484423</v>
      </c>
      <c r="CA51" s="16">
        <f t="shared" si="2"/>
        <v>10611.000000000004</v>
      </c>
    </row>
    <row r="52" spans="1:79" x14ac:dyDescent="0.2">
      <c r="A52" s="18" t="s">
        <v>254</v>
      </c>
      <c r="B52" s="15" t="s">
        <v>47</v>
      </c>
      <c r="C52" s="16">
        <v>51.697499876231497</v>
      </c>
      <c r="D52" s="16">
        <v>35.092598643497205</v>
      </c>
      <c r="E52" s="16">
        <v>2.2003762562503093</v>
      </c>
      <c r="F52" s="16">
        <v>0.61247586514183872</v>
      </c>
      <c r="G52" s="16">
        <v>38.812822416951335</v>
      </c>
      <c r="H52" s="16">
        <v>21.436655279964356</v>
      </c>
      <c r="I52" s="16">
        <v>3.4933808604386356</v>
      </c>
      <c r="J52" s="16">
        <v>3.26653794742314</v>
      </c>
      <c r="K52" s="16">
        <v>4.5368582603099165E-2</v>
      </c>
      <c r="L52" s="16">
        <v>20.370493588791522</v>
      </c>
      <c r="M52" s="16">
        <v>2.5633249170751027</v>
      </c>
      <c r="N52" s="16">
        <v>0.15879003911084708</v>
      </c>
      <c r="O52" s="16">
        <v>2.6767463735828505</v>
      </c>
      <c r="P52" s="16">
        <v>0</v>
      </c>
      <c r="Q52" s="16">
        <v>3.0396950344076439</v>
      </c>
      <c r="R52" s="16">
        <v>0</v>
      </c>
      <c r="S52" s="16">
        <v>18.487697410762909</v>
      </c>
      <c r="T52" s="16">
        <v>0</v>
      </c>
      <c r="U52" s="16">
        <v>4843.7994059111834</v>
      </c>
      <c r="V52" s="16">
        <v>0</v>
      </c>
      <c r="W52" s="16">
        <v>45.640794098717762</v>
      </c>
      <c r="X52" s="16">
        <v>24.93003614040299</v>
      </c>
      <c r="Y52" s="16">
        <v>9.2778751423337784</v>
      </c>
      <c r="Z52" s="16">
        <v>0.27221149561859498</v>
      </c>
      <c r="AA52" s="16">
        <v>43.91678795979999</v>
      </c>
      <c r="AB52" s="16">
        <v>75.856270112381807</v>
      </c>
      <c r="AC52" s="16">
        <v>76.468745977523639</v>
      </c>
      <c r="AD52" s="16">
        <v>6.2381801079261345</v>
      </c>
      <c r="AE52" s="16">
        <v>4.4461210951037184</v>
      </c>
      <c r="AF52" s="16">
        <v>2.2684291301549583E-2</v>
      </c>
      <c r="AG52" s="16">
        <v>18.964067528095452</v>
      </c>
      <c r="AH52" s="16">
        <v>5.7618099905935933</v>
      </c>
      <c r="AI52" s="16">
        <v>4.718332590722313</v>
      </c>
      <c r="AJ52" s="16">
        <v>9.0283479380167329</v>
      </c>
      <c r="AK52" s="16">
        <v>0.45368582603099167</v>
      </c>
      <c r="AL52" s="16">
        <v>2.4272191692658049</v>
      </c>
      <c r="AM52" s="16">
        <v>6.0113371949106389</v>
      </c>
      <c r="AN52" s="16">
        <v>6.7599188078617756</v>
      </c>
      <c r="AO52" s="16">
        <v>4.3780682211990696</v>
      </c>
      <c r="AP52" s="16">
        <v>44.438526659735636</v>
      </c>
      <c r="AQ52" s="16">
        <v>0.11342145650774792</v>
      </c>
      <c r="AR52" s="16">
        <v>148.35526511213428</v>
      </c>
      <c r="AS52" s="16">
        <v>119.6369523243725</v>
      </c>
      <c r="AT52" s="16">
        <v>1.7693747215208675</v>
      </c>
      <c r="AU52" s="16">
        <v>0</v>
      </c>
      <c r="AV52" s="16">
        <v>3.1077479083122928</v>
      </c>
      <c r="AW52" s="16">
        <v>0.54442299123718996</v>
      </c>
      <c r="AX52" s="16">
        <v>83.568929154908659</v>
      </c>
      <c r="AY52" s="16">
        <v>0</v>
      </c>
      <c r="AZ52" s="16">
        <v>9.0737165206198331E-2</v>
      </c>
      <c r="BA52" s="16">
        <v>0</v>
      </c>
      <c r="BB52" s="16">
        <v>0</v>
      </c>
      <c r="BC52" s="16">
        <v>0</v>
      </c>
      <c r="BD52" s="16">
        <v>9.0737165206198331E-2</v>
      </c>
      <c r="BE52" s="16">
        <v>0</v>
      </c>
      <c r="BF52" s="16">
        <v>4.1058567255804741</v>
      </c>
      <c r="BG52" s="16">
        <v>0.90737165206198334</v>
      </c>
      <c r="BH52" s="16">
        <v>7.4631318382098124</v>
      </c>
      <c r="BI52" s="16">
        <v>4.5368582603099165E-2</v>
      </c>
      <c r="BJ52" s="16">
        <v>0</v>
      </c>
      <c r="BK52" s="16">
        <v>15.901688202386255</v>
      </c>
      <c r="BL52" s="16">
        <v>3.606802316946383</v>
      </c>
      <c r="BM52" s="16">
        <v>0</v>
      </c>
      <c r="BN52" s="16">
        <v>0.95274023466508251</v>
      </c>
      <c r="BO52" s="16">
        <v>1.3610574780929749</v>
      </c>
      <c r="BP52" s="16">
        <v>9.0737165206198331E-2</v>
      </c>
      <c r="BQ52" s="16">
        <v>9.5047180553492741</v>
      </c>
      <c r="BR52" s="16">
        <v>0</v>
      </c>
      <c r="BS52" s="16">
        <f t="shared" si="3"/>
        <v>5838.9819496014679</v>
      </c>
      <c r="BT52" s="16">
        <v>161.94315560176247</v>
      </c>
      <c r="BU52" s="16">
        <v>0</v>
      </c>
      <c r="BV52" s="16">
        <v>0</v>
      </c>
      <c r="BW52" s="16">
        <v>864.79323728897475</v>
      </c>
      <c r="BX52" s="16">
        <v>0</v>
      </c>
      <c r="BY52" s="16">
        <v>7.2816575077974157</v>
      </c>
      <c r="BZ52" s="16">
        <f t="shared" si="1"/>
        <v>1034.0180503985348</v>
      </c>
      <c r="CA52" s="16">
        <f t="shared" si="2"/>
        <v>6873.0000000000027</v>
      </c>
    </row>
    <row r="53" spans="1:79" x14ac:dyDescent="0.2">
      <c r="A53" s="18" t="s">
        <v>255</v>
      </c>
      <c r="B53" s="15" t="s">
        <v>256</v>
      </c>
      <c r="C53" s="16">
        <v>19.515135917645164</v>
      </c>
      <c r="D53" s="16">
        <v>18.517202830947401</v>
      </c>
      <c r="E53" s="16">
        <v>0.77617017854270542</v>
      </c>
      <c r="F53" s="16">
        <v>0.66528872446517617</v>
      </c>
      <c r="G53" s="16">
        <v>182.95439922792343</v>
      </c>
      <c r="H53" s="16">
        <v>0</v>
      </c>
      <c r="I53" s="16">
        <v>0.33264436223258809</v>
      </c>
      <c r="J53" s="16">
        <v>39.473797651600449</v>
      </c>
      <c r="K53" s="16">
        <v>12.19695994852823</v>
      </c>
      <c r="L53" s="16">
        <v>19.404254463567636</v>
      </c>
      <c r="M53" s="16">
        <v>11.642552678140582</v>
      </c>
      <c r="N53" s="16">
        <v>0</v>
      </c>
      <c r="O53" s="16">
        <v>0</v>
      </c>
      <c r="P53" s="16">
        <v>0</v>
      </c>
      <c r="Q53" s="16">
        <v>0</v>
      </c>
      <c r="R53" s="16">
        <v>11.531671224063054</v>
      </c>
      <c r="S53" s="16">
        <v>1.4414589030078817</v>
      </c>
      <c r="T53" s="16">
        <v>0</v>
      </c>
      <c r="U53" s="16">
        <v>4467.74642914589</v>
      </c>
      <c r="V53" s="16">
        <v>74.734100048254788</v>
      </c>
      <c r="W53" s="16">
        <v>67.083279716905267</v>
      </c>
      <c r="X53" s="16">
        <v>59.654222293710788</v>
      </c>
      <c r="Y53" s="16">
        <v>337.19050184976675</v>
      </c>
      <c r="Z53" s="16">
        <v>195.15135917645168</v>
      </c>
      <c r="AA53" s="16">
        <v>0</v>
      </c>
      <c r="AB53" s="16">
        <v>0.2217629081550587</v>
      </c>
      <c r="AC53" s="16">
        <v>0.11088145407752935</v>
      </c>
      <c r="AD53" s="16">
        <v>0</v>
      </c>
      <c r="AE53" s="16">
        <v>8.3161090558147013</v>
      </c>
      <c r="AF53" s="16">
        <v>0</v>
      </c>
      <c r="AG53" s="16">
        <v>0.55440727038764681</v>
      </c>
      <c r="AH53" s="16">
        <v>0.44352581631011739</v>
      </c>
      <c r="AI53" s="16">
        <v>4.3243767090236442</v>
      </c>
      <c r="AJ53" s="16">
        <v>0.55440727038764681</v>
      </c>
      <c r="AK53" s="16">
        <v>0.11088145407752935</v>
      </c>
      <c r="AL53" s="16">
        <v>0.66528872446517617</v>
      </c>
      <c r="AM53" s="16">
        <v>0.66528872446517617</v>
      </c>
      <c r="AN53" s="16">
        <v>2.7720363519382341</v>
      </c>
      <c r="AO53" s="16">
        <v>9.3140421425124664</v>
      </c>
      <c r="AP53" s="16">
        <v>101.23476757278431</v>
      </c>
      <c r="AQ53" s="16">
        <v>106.77884027666077</v>
      </c>
      <c r="AR53" s="16">
        <v>158.33871642271191</v>
      </c>
      <c r="AS53" s="16">
        <v>250.70296766929386</v>
      </c>
      <c r="AT53" s="16">
        <v>1.9958661733955283</v>
      </c>
      <c r="AU53" s="16">
        <v>8.4269905098922315</v>
      </c>
      <c r="AV53" s="16">
        <v>14.525470484156344</v>
      </c>
      <c r="AW53" s="16">
        <v>4.1026138008685855</v>
      </c>
      <c r="AX53" s="16">
        <v>15.745166479009168</v>
      </c>
      <c r="AY53" s="16">
        <v>1.7741032652404696</v>
      </c>
      <c r="AZ53" s="16">
        <v>3.3264436223258809</v>
      </c>
      <c r="BA53" s="16">
        <v>8.205227601737171</v>
      </c>
      <c r="BB53" s="16">
        <v>14.858114846388933</v>
      </c>
      <c r="BC53" s="16">
        <v>33.153554769181277</v>
      </c>
      <c r="BD53" s="16">
        <v>7.4290574231944664</v>
      </c>
      <c r="BE53" s="16">
        <v>36.701761299662216</v>
      </c>
      <c r="BF53" s="16">
        <v>38.364983110825158</v>
      </c>
      <c r="BG53" s="16">
        <v>12.529604310760817</v>
      </c>
      <c r="BH53" s="16">
        <v>41.913189641306097</v>
      </c>
      <c r="BI53" s="16">
        <v>47.568143799260092</v>
      </c>
      <c r="BJ53" s="16">
        <v>20.402187550265399</v>
      </c>
      <c r="BK53" s="16">
        <v>142.81531285185781</v>
      </c>
      <c r="BL53" s="16">
        <v>18.738965739102461</v>
      </c>
      <c r="BM53" s="16">
        <v>1.2196959948528228</v>
      </c>
      <c r="BN53" s="16">
        <v>7.9834646935821132</v>
      </c>
      <c r="BO53" s="16">
        <v>28.829178060157631</v>
      </c>
      <c r="BP53" s="16">
        <v>6.9855316068843498</v>
      </c>
      <c r="BQ53" s="16">
        <v>47.568143799260092</v>
      </c>
      <c r="BR53" s="16">
        <v>0</v>
      </c>
      <c r="BS53" s="16">
        <f t="shared" si="3"/>
        <v>6730.2824995978763</v>
      </c>
      <c r="BT53" s="16">
        <v>453.7269100852501</v>
      </c>
      <c r="BU53" s="16">
        <v>0</v>
      </c>
      <c r="BV53" s="16">
        <v>0</v>
      </c>
      <c r="BW53" s="16">
        <v>7158.72843815345</v>
      </c>
      <c r="BX53" s="16">
        <v>0</v>
      </c>
      <c r="BY53" s="16">
        <v>-555.73784783657709</v>
      </c>
      <c r="BZ53" s="16">
        <f t="shared" si="1"/>
        <v>7056.7175004021228</v>
      </c>
      <c r="CA53" s="16">
        <f t="shared" si="2"/>
        <v>13787</v>
      </c>
    </row>
    <row r="54" spans="1:79" x14ac:dyDescent="0.2">
      <c r="A54" s="18" t="s">
        <v>174</v>
      </c>
      <c r="B54" s="15" t="s">
        <v>173</v>
      </c>
      <c r="C54" s="16">
        <v>143.01965130174554</v>
      </c>
      <c r="D54" s="16">
        <v>27.673516704627861</v>
      </c>
      <c r="E54" s="16">
        <v>1.772815018333725</v>
      </c>
      <c r="F54" s="16">
        <v>1.6219371444329822</v>
      </c>
      <c r="G54" s="16">
        <v>45.942312602776106</v>
      </c>
      <c r="H54" s="16">
        <v>1.2573156158395212E-2</v>
      </c>
      <c r="I54" s="16">
        <v>1.6470834567497725</v>
      </c>
      <c r="J54" s="16">
        <v>1.2573156158395212E-2</v>
      </c>
      <c r="K54" s="16">
        <v>2.2883144208279287</v>
      </c>
      <c r="L54" s="16">
        <v>14.597434299896841</v>
      </c>
      <c r="M54" s="16">
        <v>1.8985465799176771</v>
      </c>
      <c r="N54" s="16">
        <v>0</v>
      </c>
      <c r="O54" s="16">
        <v>3.973117346052887</v>
      </c>
      <c r="P54" s="16">
        <v>0</v>
      </c>
      <c r="Q54" s="16">
        <v>3.7719468475185631</v>
      </c>
      <c r="R54" s="16">
        <v>0</v>
      </c>
      <c r="S54" s="16">
        <v>70.975466514140976</v>
      </c>
      <c r="T54" s="16">
        <v>0.17602418621753299</v>
      </c>
      <c r="U54" s="16">
        <v>0</v>
      </c>
      <c r="V54" s="16">
        <v>0.16345103005913775</v>
      </c>
      <c r="W54" s="16">
        <v>594.39595738813364</v>
      </c>
      <c r="X54" s="16">
        <v>69.152358871173675</v>
      </c>
      <c r="Y54" s="16">
        <v>24.44221557192029</v>
      </c>
      <c r="Z54" s="16">
        <v>4.3000194061711623</v>
      </c>
      <c r="AA54" s="16">
        <v>10.599170641527165</v>
      </c>
      <c r="AB54" s="16">
        <v>36.185543423861418</v>
      </c>
      <c r="AC54" s="16">
        <v>16.143932507379454</v>
      </c>
      <c r="AD54" s="16">
        <v>18.633417426741705</v>
      </c>
      <c r="AE54" s="16">
        <v>7.669625256621079</v>
      </c>
      <c r="AF54" s="16">
        <v>0</v>
      </c>
      <c r="AG54" s="16">
        <v>3.9353978775777012</v>
      </c>
      <c r="AH54" s="16">
        <v>0.35204837243506598</v>
      </c>
      <c r="AI54" s="16">
        <v>0.17602418621753299</v>
      </c>
      <c r="AJ54" s="16">
        <v>0.18859734237592818</v>
      </c>
      <c r="AK54" s="16">
        <v>1.5716445197994013</v>
      </c>
      <c r="AL54" s="16">
        <v>4.287446250012767</v>
      </c>
      <c r="AM54" s="16">
        <v>4.2497267815375812</v>
      </c>
      <c r="AN54" s="16">
        <v>4.4886167485470905</v>
      </c>
      <c r="AO54" s="16">
        <v>19.752428324838878</v>
      </c>
      <c r="AP54" s="16">
        <v>1.2573156158395212E-2</v>
      </c>
      <c r="AQ54" s="16">
        <v>0</v>
      </c>
      <c r="AR54" s="16">
        <v>9.6687570858059182</v>
      </c>
      <c r="AS54" s="16">
        <v>1.2573156158395212E-2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0.15087787390074253</v>
      </c>
      <c r="BG54" s="16">
        <v>5.0292624633580849E-2</v>
      </c>
      <c r="BH54" s="16">
        <v>0</v>
      </c>
      <c r="BI54" s="16">
        <v>0</v>
      </c>
      <c r="BJ54" s="16">
        <v>0</v>
      </c>
      <c r="BK54" s="16">
        <v>0.12573156158395213</v>
      </c>
      <c r="BL54" s="16">
        <v>0.50292624633580851</v>
      </c>
      <c r="BM54" s="16">
        <v>0</v>
      </c>
      <c r="BN54" s="16">
        <v>6.3368707038311864</v>
      </c>
      <c r="BO54" s="16">
        <v>16.257090912805008</v>
      </c>
      <c r="BP54" s="16">
        <v>0</v>
      </c>
      <c r="BQ54" s="16">
        <v>10.347707518359259</v>
      </c>
      <c r="BR54" s="16">
        <v>0</v>
      </c>
      <c r="BS54" s="16">
        <f t="shared" si="3"/>
        <v>1183.5363355020586</v>
      </c>
      <c r="BT54" s="16">
        <v>38.51157731316453</v>
      </c>
      <c r="BU54" s="16">
        <v>0</v>
      </c>
      <c r="BV54" s="16">
        <v>0</v>
      </c>
      <c r="BW54" s="16">
        <v>0.40234099706864679</v>
      </c>
      <c r="BX54" s="16">
        <v>0</v>
      </c>
      <c r="BY54" s="16">
        <v>8.5497461877087435</v>
      </c>
      <c r="BZ54" s="16">
        <f t="shared" si="1"/>
        <v>47.46366449794192</v>
      </c>
      <c r="CA54" s="16">
        <f t="shared" si="2"/>
        <v>1231.0000000000005</v>
      </c>
    </row>
    <row r="55" spans="1:79" x14ac:dyDescent="0.2">
      <c r="A55" s="18" t="s">
        <v>175</v>
      </c>
      <c r="B55" s="15" t="s">
        <v>32</v>
      </c>
      <c r="C55" s="16">
        <v>3136.8486200167272</v>
      </c>
      <c r="D55" s="16">
        <v>297.77864510733201</v>
      </c>
      <c r="E55" s="16">
        <v>22.860328965709506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10.058544744912183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124.31446891552829</v>
      </c>
      <c r="X55" s="16">
        <v>1.2344577641483134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0.22860328965709506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f t="shared" si="3"/>
        <v>3593.3236688040147</v>
      </c>
      <c r="BT55" s="16">
        <v>24.780596598829106</v>
      </c>
      <c r="BU55" s="16">
        <v>0</v>
      </c>
      <c r="BV55" s="16">
        <v>0</v>
      </c>
      <c r="BW55" s="16">
        <v>0</v>
      </c>
      <c r="BX55" s="16">
        <v>0</v>
      </c>
      <c r="BY55" s="16">
        <v>-10.104265402843602</v>
      </c>
      <c r="BZ55" s="16">
        <f t="shared" si="1"/>
        <v>14.676331195985505</v>
      </c>
      <c r="CA55" s="16">
        <f t="shared" si="2"/>
        <v>3608</v>
      </c>
    </row>
    <row r="56" spans="1:79" x14ac:dyDescent="0.2">
      <c r="A56" s="18" t="s">
        <v>177</v>
      </c>
      <c r="B56" s="15" t="s">
        <v>176</v>
      </c>
      <c r="C56" s="16">
        <v>0</v>
      </c>
      <c r="D56" s="16">
        <v>7.8008190860040299E-4</v>
      </c>
      <c r="E56" s="16">
        <v>0</v>
      </c>
      <c r="F56" s="16">
        <v>0</v>
      </c>
      <c r="G56" s="16">
        <v>1.1261782487161152</v>
      </c>
      <c r="H56" s="16">
        <v>0.19346031333289995</v>
      </c>
      <c r="I56" s="16">
        <v>4.472469609308978E-2</v>
      </c>
      <c r="J56" s="16">
        <v>0.20360137814470519</v>
      </c>
      <c r="K56" s="16">
        <v>0</v>
      </c>
      <c r="L56" s="16">
        <v>0.18019892088669309</v>
      </c>
      <c r="M56" s="16">
        <v>1.0921146720405643E-2</v>
      </c>
      <c r="N56" s="16">
        <v>0</v>
      </c>
      <c r="O56" s="16">
        <v>0.48495091984658389</v>
      </c>
      <c r="P56" s="16">
        <v>8.2948709614509522E-2</v>
      </c>
      <c r="Q56" s="16">
        <v>0.2511863745693298</v>
      </c>
      <c r="R56" s="16">
        <v>0</v>
      </c>
      <c r="S56" s="16">
        <v>0.72365598387830721</v>
      </c>
      <c r="T56" s="16">
        <v>0</v>
      </c>
      <c r="U56" s="16">
        <v>0</v>
      </c>
      <c r="V56" s="16">
        <v>0.29643112526815313</v>
      </c>
      <c r="W56" s="16">
        <v>8.3024117532340895</v>
      </c>
      <c r="X56" s="16">
        <v>5.7109796528635508</v>
      </c>
      <c r="Y56" s="16">
        <v>1.7666254956770462</v>
      </c>
      <c r="Z56" s="16">
        <v>0.9402587271663525</v>
      </c>
      <c r="AA56" s="16">
        <v>0.95664044724696096</v>
      </c>
      <c r="AB56" s="16">
        <v>0</v>
      </c>
      <c r="AC56" s="16">
        <v>0.25664694792953258</v>
      </c>
      <c r="AD56" s="16">
        <v>0.15445621790287981</v>
      </c>
      <c r="AE56" s="16">
        <v>0.18149905740102709</v>
      </c>
      <c r="AF56" s="16">
        <v>0</v>
      </c>
      <c r="AG56" s="16">
        <v>4.4204641487356172E-2</v>
      </c>
      <c r="AH56" s="16">
        <v>2.8603003315348114E-3</v>
      </c>
      <c r="AI56" s="16">
        <v>1.1181174023272445E-2</v>
      </c>
      <c r="AJ56" s="16">
        <v>0</v>
      </c>
      <c r="AK56" s="16">
        <v>2.60027302866801E-4</v>
      </c>
      <c r="AL56" s="16">
        <v>0.12351296886173047</v>
      </c>
      <c r="AM56" s="16">
        <v>0</v>
      </c>
      <c r="AN56" s="16">
        <v>4.160436845868816E-3</v>
      </c>
      <c r="AO56" s="16">
        <v>7.8008190860040308E-2</v>
      </c>
      <c r="AP56" s="16">
        <v>0</v>
      </c>
      <c r="AQ56" s="16">
        <v>0</v>
      </c>
      <c r="AR56" s="16">
        <v>3.5103685887018135E-2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1.1961255931872847E-2</v>
      </c>
      <c r="BG56" s="16">
        <v>0</v>
      </c>
      <c r="BH56" s="16">
        <v>0</v>
      </c>
      <c r="BI56" s="16">
        <v>0</v>
      </c>
      <c r="BJ56" s="16">
        <v>0</v>
      </c>
      <c r="BK56" s="16">
        <v>2.8603003315348114E-3</v>
      </c>
      <c r="BL56" s="16">
        <v>1.1961255931872847E-2</v>
      </c>
      <c r="BM56" s="16">
        <v>0</v>
      </c>
      <c r="BN56" s="16">
        <v>4.5244750698823374E-2</v>
      </c>
      <c r="BO56" s="16">
        <v>3.2763440161216927E-2</v>
      </c>
      <c r="BP56" s="16">
        <v>0</v>
      </c>
      <c r="BQ56" s="16">
        <v>0</v>
      </c>
      <c r="BR56" s="16">
        <v>0</v>
      </c>
      <c r="BS56" s="16">
        <f t="shared" si="3"/>
        <v>22.272638627055841</v>
      </c>
      <c r="BT56" s="16">
        <v>2.455697848274069</v>
      </c>
      <c r="BU56" s="16">
        <v>0</v>
      </c>
      <c r="BV56" s="16">
        <v>0</v>
      </c>
      <c r="BW56" s="16">
        <v>0</v>
      </c>
      <c r="BX56" s="16">
        <v>0</v>
      </c>
      <c r="BY56" s="16">
        <v>-0.72833647532990964</v>
      </c>
      <c r="BZ56" s="16">
        <f t="shared" si="1"/>
        <v>1.7273613729441593</v>
      </c>
      <c r="CA56" s="16">
        <f t="shared" si="2"/>
        <v>24</v>
      </c>
    </row>
    <row r="57" spans="1:79" x14ac:dyDescent="0.2">
      <c r="A57" s="18" t="s">
        <v>257</v>
      </c>
      <c r="B57" s="15" t="s">
        <v>60</v>
      </c>
      <c r="C57" s="16">
        <v>0.47603164014104643</v>
      </c>
      <c r="D57" s="16">
        <v>2.1156961784046507E-2</v>
      </c>
      <c r="E57" s="16">
        <v>0</v>
      </c>
      <c r="F57" s="16">
        <v>0</v>
      </c>
      <c r="G57" s="16">
        <v>7.050557514533498</v>
      </c>
      <c r="H57" s="16">
        <v>0</v>
      </c>
      <c r="I57" s="16">
        <v>0</v>
      </c>
      <c r="J57" s="16">
        <v>5.2892404460116267E-3</v>
      </c>
      <c r="K57" s="16">
        <v>5.2892404460116267E-3</v>
      </c>
      <c r="L57" s="16">
        <v>3.4380062899075574E-2</v>
      </c>
      <c r="M57" s="16">
        <v>0</v>
      </c>
      <c r="N57" s="16">
        <v>9.5206328028209289E-2</v>
      </c>
      <c r="O57" s="16">
        <v>16.312017535499855</v>
      </c>
      <c r="P57" s="16">
        <v>0</v>
      </c>
      <c r="Q57" s="16">
        <v>4.6836224149432955</v>
      </c>
      <c r="R57" s="16">
        <v>3.6469312875250171</v>
      </c>
      <c r="S57" s="16">
        <v>6.6908891642047079</v>
      </c>
      <c r="T57" s="16">
        <v>0.12958639092728486</v>
      </c>
      <c r="U57" s="16">
        <v>0</v>
      </c>
      <c r="V57" s="16">
        <v>0</v>
      </c>
      <c r="W57" s="16">
        <v>11.829386257505003</v>
      </c>
      <c r="X57" s="16">
        <v>8.7298913561421898</v>
      </c>
      <c r="Y57" s="16">
        <v>4.5011436195558945</v>
      </c>
      <c r="Z57" s="16">
        <v>0.30413132564566858</v>
      </c>
      <c r="AA57" s="16">
        <v>87.804036024016</v>
      </c>
      <c r="AB57" s="16">
        <v>6.897169541599161</v>
      </c>
      <c r="AC57" s="16">
        <v>2.6446202230058133E-3</v>
      </c>
      <c r="AD57" s="16">
        <v>1.0499142285333078</v>
      </c>
      <c r="AE57" s="16">
        <v>4.1573429905651391</v>
      </c>
      <c r="AF57" s="16">
        <v>0.87272467359191841</v>
      </c>
      <c r="AG57" s="16">
        <v>12.924259029829409</v>
      </c>
      <c r="AH57" s="16">
        <v>0.65322119508243592</v>
      </c>
      <c r="AI57" s="16">
        <v>0.32793290765272087</v>
      </c>
      <c r="AJ57" s="16">
        <v>6.4528733441341846</v>
      </c>
      <c r="AK57" s="16">
        <v>1.004955684742209</v>
      </c>
      <c r="AL57" s="16">
        <v>7.8201419994281904</v>
      </c>
      <c r="AM57" s="16">
        <v>0</v>
      </c>
      <c r="AN57" s="16">
        <v>0</v>
      </c>
      <c r="AO57" s="16">
        <v>0</v>
      </c>
      <c r="AP57" s="16">
        <v>2.6446202230058133E-3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3.7024683122081382E-2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f t="shared" si="3"/>
        <v>194.52239588296959</v>
      </c>
      <c r="BT57" s="16">
        <v>23.714309539693129</v>
      </c>
      <c r="BU57" s="16">
        <v>0</v>
      </c>
      <c r="BV57" s="16">
        <v>0</v>
      </c>
      <c r="BW57" s="16">
        <v>0</v>
      </c>
      <c r="BX57" s="16">
        <v>0</v>
      </c>
      <c r="BY57" s="16">
        <v>3.7632945773372728</v>
      </c>
      <c r="BZ57" s="16">
        <f t="shared" si="1"/>
        <v>27.477604117030403</v>
      </c>
      <c r="CA57" s="16">
        <f t="shared" si="2"/>
        <v>222</v>
      </c>
    </row>
    <row r="58" spans="1:79" x14ac:dyDescent="0.2">
      <c r="A58" s="18" t="s">
        <v>178</v>
      </c>
      <c r="B58" s="15" t="s">
        <v>258</v>
      </c>
      <c r="C58" s="16">
        <v>1932.379926771484</v>
      </c>
      <c r="D58" s="16">
        <v>203.43168928135543</v>
      </c>
      <c r="E58" s="16">
        <v>6.6336420417833297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1.7689712111422213</v>
      </c>
      <c r="L58" s="16">
        <v>3.6853566898796278E-2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569.75614425539038</v>
      </c>
      <c r="Y58" s="16">
        <v>49.457486778184602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3.0956996194988871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0.55280350348194407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0.7370713379759255</v>
      </c>
      <c r="BG58" s="16">
        <v>0.66336420417833297</v>
      </c>
      <c r="BH58" s="16">
        <v>0</v>
      </c>
      <c r="BI58" s="16">
        <v>88.006317754325508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0.11056070069638883</v>
      </c>
      <c r="BQ58" s="16">
        <v>0</v>
      </c>
      <c r="BR58" s="16">
        <v>0</v>
      </c>
      <c r="BS58" s="16">
        <f t="shared" si="3"/>
        <v>2856.6305310263961</v>
      </c>
      <c r="BT58" s="16">
        <v>52.332064996290711</v>
      </c>
      <c r="BU58" s="16">
        <v>0</v>
      </c>
      <c r="BV58" s="16">
        <v>0</v>
      </c>
      <c r="BW58" s="16">
        <v>29.224878550745448</v>
      </c>
      <c r="BX58" s="16">
        <v>0</v>
      </c>
      <c r="BY58" s="16">
        <v>141.81252542656807</v>
      </c>
      <c r="BZ58" s="16">
        <f t="shared" si="1"/>
        <v>223.36946897360423</v>
      </c>
      <c r="CA58" s="16">
        <f t="shared" si="2"/>
        <v>3080.0000000000005</v>
      </c>
    </row>
    <row r="59" spans="1:79" x14ac:dyDescent="0.2">
      <c r="A59" s="18" t="s">
        <v>179</v>
      </c>
      <c r="B59" s="15" t="s">
        <v>61</v>
      </c>
      <c r="C59" s="16">
        <v>9.8110310113893283E-3</v>
      </c>
      <c r="D59" s="16">
        <v>0.45130742652390909</v>
      </c>
      <c r="E59" s="16">
        <v>0</v>
      </c>
      <c r="F59" s="16">
        <v>34.024655547498192</v>
      </c>
      <c r="G59" s="16">
        <v>7.0541312971889267</v>
      </c>
      <c r="H59" s="16">
        <v>6.2888708783005587</v>
      </c>
      <c r="I59" s="16">
        <v>2.3644584737448278</v>
      </c>
      <c r="J59" s="16">
        <v>17.846265409717187</v>
      </c>
      <c r="K59" s="16">
        <v>0.22565371326195455</v>
      </c>
      <c r="L59" s="16">
        <v>48.162351234910211</v>
      </c>
      <c r="M59" s="16">
        <v>2.3644584737448278</v>
      </c>
      <c r="N59" s="16">
        <v>6.8677217079725295E-2</v>
      </c>
      <c r="O59" s="16">
        <v>2.4625687838587211</v>
      </c>
      <c r="P59" s="16">
        <v>0</v>
      </c>
      <c r="Q59" s="16">
        <v>1.530520837776735</v>
      </c>
      <c r="R59" s="16">
        <v>9.6932986392526566</v>
      </c>
      <c r="S59" s="16">
        <v>9.3302904918312493</v>
      </c>
      <c r="T59" s="16">
        <v>3.6202704432026622</v>
      </c>
      <c r="U59" s="16">
        <v>5.7983193277310923</v>
      </c>
      <c r="V59" s="16">
        <v>2.3546474427334387</v>
      </c>
      <c r="W59" s="16">
        <v>14.500703834833427</v>
      </c>
      <c r="X59" s="16">
        <v>47.308791536919337</v>
      </c>
      <c r="Y59" s="16">
        <v>17.326280766113552</v>
      </c>
      <c r="Z59" s="16">
        <v>15.18747600563068</v>
      </c>
      <c r="AA59" s="16">
        <v>20.5933540929062</v>
      </c>
      <c r="AB59" s="16">
        <v>5.98472891694749</v>
      </c>
      <c r="AC59" s="16">
        <v>7.2797850104508814</v>
      </c>
      <c r="AD59" s="16">
        <v>0.81431557394531406</v>
      </c>
      <c r="AE59" s="16">
        <v>3.2572622957812563</v>
      </c>
      <c r="AF59" s="16">
        <v>2.9433093034167985E-2</v>
      </c>
      <c r="AG59" s="16">
        <v>1.8052297060956364</v>
      </c>
      <c r="AH59" s="16">
        <v>2.511623938915668</v>
      </c>
      <c r="AI59" s="16">
        <v>1.1773237213667194</v>
      </c>
      <c r="AJ59" s="16">
        <v>0.25508680629612251</v>
      </c>
      <c r="AK59" s="16">
        <v>0.24527577528473321</v>
      </c>
      <c r="AL59" s="16">
        <v>5.916051699867765</v>
      </c>
      <c r="AM59" s="16">
        <v>4.7387279785010454</v>
      </c>
      <c r="AN59" s="16">
        <v>0.27470886831890118</v>
      </c>
      <c r="AO59" s="16">
        <v>3.8263020944418376</v>
      </c>
      <c r="AP59" s="16">
        <v>6.5537687156080713</v>
      </c>
      <c r="AQ59" s="16">
        <v>0.61809495371752754</v>
      </c>
      <c r="AR59" s="16">
        <v>30.473062321375252</v>
      </c>
      <c r="AS59" s="16">
        <v>9.8110310113893276E-2</v>
      </c>
      <c r="AT59" s="16">
        <v>0</v>
      </c>
      <c r="AU59" s="16">
        <v>0</v>
      </c>
      <c r="AV59" s="16">
        <v>0.69658320180864219</v>
      </c>
      <c r="AW59" s="16">
        <v>0</v>
      </c>
      <c r="AX59" s="16">
        <v>0</v>
      </c>
      <c r="AY59" s="16">
        <v>0</v>
      </c>
      <c r="AZ59" s="16">
        <v>0</v>
      </c>
      <c r="BA59" s="16">
        <v>9.8110310113893283E-3</v>
      </c>
      <c r="BB59" s="16">
        <v>9.8110310113893283E-3</v>
      </c>
      <c r="BC59" s="16">
        <v>0.59847289169474893</v>
      </c>
      <c r="BD59" s="16">
        <v>0.48074051955807701</v>
      </c>
      <c r="BE59" s="16">
        <v>0</v>
      </c>
      <c r="BF59" s="16">
        <v>0.17659855820500789</v>
      </c>
      <c r="BG59" s="16">
        <v>0.23546474427334388</v>
      </c>
      <c r="BH59" s="16">
        <v>0</v>
      </c>
      <c r="BI59" s="16">
        <v>1.5795759928336817</v>
      </c>
      <c r="BJ59" s="16">
        <v>9.8110310113893283E-3</v>
      </c>
      <c r="BK59" s="16">
        <v>0.96148103911615401</v>
      </c>
      <c r="BL59" s="16">
        <v>4.6308066373757626</v>
      </c>
      <c r="BM59" s="16">
        <v>0</v>
      </c>
      <c r="BN59" s="16">
        <v>16.717996843407413</v>
      </c>
      <c r="BO59" s="16">
        <v>0</v>
      </c>
      <c r="BP59" s="16">
        <v>0.13735443415945059</v>
      </c>
      <c r="BQ59" s="16">
        <v>0.18640958921639722</v>
      </c>
      <c r="BR59" s="16">
        <v>0</v>
      </c>
      <c r="BS59" s="16">
        <f t="shared" si="3"/>
        <v>370.85697223051665</v>
      </c>
      <c r="BT59" s="16">
        <v>74.760056306786666</v>
      </c>
      <c r="BU59" s="16">
        <v>0</v>
      </c>
      <c r="BV59" s="16">
        <v>0</v>
      </c>
      <c r="BW59" s="16">
        <v>6.838288614938361</v>
      </c>
      <c r="BX59" s="16">
        <v>0</v>
      </c>
      <c r="BY59" s="16">
        <v>7.5446828477583932</v>
      </c>
      <c r="BZ59" s="16">
        <f t="shared" si="1"/>
        <v>89.143027769483425</v>
      </c>
      <c r="CA59" s="16">
        <f t="shared" si="2"/>
        <v>460.00000000000006</v>
      </c>
    </row>
    <row r="60" spans="1:79" x14ac:dyDescent="0.2">
      <c r="A60" s="18" t="s">
        <v>259</v>
      </c>
      <c r="B60" s="15" t="s">
        <v>180</v>
      </c>
      <c r="C60" s="16">
        <v>2.0484358886215195</v>
      </c>
      <c r="D60" s="16">
        <v>4.0210037813681678</v>
      </c>
      <c r="E60" s="16">
        <v>0.22760398762461329</v>
      </c>
      <c r="F60" s="16">
        <v>0</v>
      </c>
      <c r="G60" s="16">
        <v>0</v>
      </c>
      <c r="H60" s="16">
        <v>0</v>
      </c>
      <c r="I60" s="16">
        <v>0</v>
      </c>
      <c r="J60" s="16">
        <v>0.91041595049845314</v>
      </c>
      <c r="K60" s="16">
        <v>0</v>
      </c>
      <c r="L60" s="16">
        <v>4.4003437607425235</v>
      </c>
      <c r="M60" s="16">
        <v>0</v>
      </c>
      <c r="N60" s="16">
        <v>0</v>
      </c>
      <c r="O60" s="16">
        <v>4.8555517359917504</v>
      </c>
      <c r="P60" s="16">
        <v>4.1727397731179101</v>
      </c>
      <c r="Q60" s="16">
        <v>6.2211756617394292</v>
      </c>
      <c r="R60" s="16">
        <v>35.278618081815054</v>
      </c>
      <c r="S60" s="16">
        <v>118.20233757304916</v>
      </c>
      <c r="T60" s="16">
        <v>65.246476452389146</v>
      </c>
      <c r="U60" s="16">
        <v>0</v>
      </c>
      <c r="V60" s="16">
        <v>0</v>
      </c>
      <c r="W60" s="16">
        <v>0</v>
      </c>
      <c r="X60" s="16">
        <v>14.111447232726022</v>
      </c>
      <c r="Y60" s="16">
        <v>1.1380199381230662</v>
      </c>
      <c r="Z60" s="16">
        <v>7.58679958748711E-2</v>
      </c>
      <c r="AA60" s="16">
        <v>142.32836026125815</v>
      </c>
      <c r="AB60" s="16">
        <v>75.10931591612237</v>
      </c>
      <c r="AC60" s="16">
        <v>0</v>
      </c>
      <c r="AD60" s="16">
        <v>0</v>
      </c>
      <c r="AE60" s="16">
        <v>44.989721553798553</v>
      </c>
      <c r="AF60" s="16">
        <v>27.540082502578205</v>
      </c>
      <c r="AG60" s="16">
        <v>1.8208319009969063</v>
      </c>
      <c r="AH60" s="16">
        <v>3.9451357854932967</v>
      </c>
      <c r="AI60" s="16">
        <v>53.866277071158471</v>
      </c>
      <c r="AJ60" s="16">
        <v>20.180886902715709</v>
      </c>
      <c r="AK60" s="16">
        <v>8.1178755586112068</v>
      </c>
      <c r="AL60" s="16">
        <v>27.919422481952562</v>
      </c>
      <c r="AM60" s="16">
        <v>56.597524922653832</v>
      </c>
      <c r="AN60" s="16">
        <v>16.311619113097287</v>
      </c>
      <c r="AO60" s="16">
        <v>18.435922997593675</v>
      </c>
      <c r="AP60" s="16">
        <v>973.61399106222075</v>
      </c>
      <c r="AQ60" s="16">
        <v>113.04331385355793</v>
      </c>
      <c r="AR60" s="16">
        <v>0</v>
      </c>
      <c r="AS60" s="16">
        <v>24.505362667583363</v>
      </c>
      <c r="AT60" s="16">
        <v>0</v>
      </c>
      <c r="AU60" s="16">
        <v>0</v>
      </c>
      <c r="AV60" s="16">
        <v>0</v>
      </c>
      <c r="AW60" s="16">
        <v>1.2897559298728085</v>
      </c>
      <c r="AX60" s="16">
        <v>0</v>
      </c>
      <c r="AY60" s="16">
        <v>11.607803368855276</v>
      </c>
      <c r="AZ60" s="16">
        <v>13.88384324510141</v>
      </c>
      <c r="BA60" s="16">
        <v>0</v>
      </c>
      <c r="BB60" s="16">
        <v>0</v>
      </c>
      <c r="BC60" s="16">
        <v>7.58679958748711E-2</v>
      </c>
      <c r="BD60" s="16">
        <v>158.71584737023034</v>
      </c>
      <c r="BE60" s="16">
        <v>0</v>
      </c>
      <c r="BF60" s="16">
        <v>0.22760398762461329</v>
      </c>
      <c r="BG60" s="16">
        <v>7.58679958748711E-2</v>
      </c>
      <c r="BH60" s="16">
        <v>1.4414919216225506</v>
      </c>
      <c r="BI60" s="16">
        <v>64.032588518391194</v>
      </c>
      <c r="BJ60" s="16">
        <v>0</v>
      </c>
      <c r="BK60" s="16">
        <v>19.042866964592644</v>
      </c>
      <c r="BL60" s="16">
        <v>7.0557236163630108</v>
      </c>
      <c r="BM60" s="16">
        <v>0</v>
      </c>
      <c r="BN60" s="16">
        <v>0.75867995874871097</v>
      </c>
      <c r="BO60" s="16">
        <v>0</v>
      </c>
      <c r="BP60" s="16">
        <v>0.1517359917497422</v>
      </c>
      <c r="BQ60" s="16">
        <v>7.3591955998624963</v>
      </c>
      <c r="BR60" s="16">
        <v>0</v>
      </c>
      <c r="BS60" s="16">
        <f t="shared" si="3"/>
        <v>2154.9545548298388</v>
      </c>
      <c r="BT60" s="16">
        <v>60.466792712272259</v>
      </c>
      <c r="BU60" s="16">
        <v>0</v>
      </c>
      <c r="BV60" s="16">
        <v>0</v>
      </c>
      <c r="BW60" s="16">
        <v>34.292334135441735</v>
      </c>
      <c r="BX60" s="16">
        <v>0</v>
      </c>
      <c r="BY60" s="16">
        <v>-42.713681677552422</v>
      </c>
      <c r="BZ60" s="16">
        <f t="shared" si="1"/>
        <v>52.045445170161564</v>
      </c>
      <c r="CA60" s="16">
        <f t="shared" si="2"/>
        <v>2207.0000000000005</v>
      </c>
    </row>
    <row r="61" spans="1:79" x14ac:dyDescent="0.2">
      <c r="A61" s="18" t="s">
        <v>260</v>
      </c>
      <c r="B61" s="15" t="s">
        <v>181</v>
      </c>
      <c r="C61" s="16">
        <v>0.44982837391283476</v>
      </c>
      <c r="D61" s="16">
        <v>6.1476544434754086</v>
      </c>
      <c r="E61" s="16">
        <v>0</v>
      </c>
      <c r="F61" s="16">
        <v>0</v>
      </c>
      <c r="G61" s="16">
        <v>22.191533113033181</v>
      </c>
      <c r="H61" s="16">
        <v>24.740560565205911</v>
      </c>
      <c r="I61" s="16">
        <v>3.2987414086941214</v>
      </c>
      <c r="J61" s="16">
        <v>14.994279130427826</v>
      </c>
      <c r="K61" s="16">
        <v>3.7485697826069564</v>
      </c>
      <c r="L61" s="16">
        <v>36.286155495635334</v>
      </c>
      <c r="M61" s="16">
        <v>5.5478832782582952</v>
      </c>
      <c r="N61" s="16">
        <v>0</v>
      </c>
      <c r="O61" s="16">
        <v>8.9965674782566953</v>
      </c>
      <c r="P61" s="16">
        <v>8.846624686952417</v>
      </c>
      <c r="Q61" s="16">
        <v>0.14994279130427823</v>
      </c>
      <c r="R61" s="16">
        <v>5.5478832782582952</v>
      </c>
      <c r="S61" s="16">
        <v>10.795880973908034</v>
      </c>
      <c r="T61" s="16">
        <v>0.14994279130427823</v>
      </c>
      <c r="U61" s="16">
        <v>7.3471967739096344</v>
      </c>
      <c r="V61" s="16">
        <v>0.29988558260855647</v>
      </c>
      <c r="W61" s="16">
        <v>14.244565173906434</v>
      </c>
      <c r="X61" s="16">
        <v>40.784439234763681</v>
      </c>
      <c r="Y61" s="16">
        <v>355.21447259983512</v>
      </c>
      <c r="Z61" s="16">
        <v>3.7485697826069564</v>
      </c>
      <c r="AA61" s="16">
        <v>6.5974828173882427</v>
      </c>
      <c r="AB61" s="16">
        <v>13.194965634776485</v>
      </c>
      <c r="AC61" s="16">
        <v>6.1476544434754086</v>
      </c>
      <c r="AD61" s="16">
        <v>13.045022843472207</v>
      </c>
      <c r="AE61" s="16">
        <v>130.90005680863493</v>
      </c>
      <c r="AF61" s="16">
        <v>7.3471967739096344</v>
      </c>
      <c r="AG61" s="16">
        <v>2.5490274521727301</v>
      </c>
      <c r="AH61" s="16">
        <v>5.6978260695625735</v>
      </c>
      <c r="AI61" s="16">
        <v>4.7981693217369035</v>
      </c>
      <c r="AJ61" s="16">
        <v>7.7970251478224695</v>
      </c>
      <c r="AK61" s="16">
        <v>0.44982837391283476</v>
      </c>
      <c r="AL61" s="16">
        <v>1.1995423304342259</v>
      </c>
      <c r="AM61" s="16">
        <v>0</v>
      </c>
      <c r="AN61" s="16">
        <v>4.198398156519791</v>
      </c>
      <c r="AO61" s="16">
        <v>12.445251678255094</v>
      </c>
      <c r="AP61" s="16">
        <v>23.091189860858851</v>
      </c>
      <c r="AQ61" s="16">
        <v>49.781006713020375</v>
      </c>
      <c r="AR61" s="16">
        <v>577.12980373016694</v>
      </c>
      <c r="AS61" s="16">
        <v>91.615045486914013</v>
      </c>
      <c r="AT61" s="16">
        <v>1.9492562869556174</v>
      </c>
      <c r="AU61" s="16">
        <v>0.14994279130427823</v>
      </c>
      <c r="AV61" s="16">
        <v>29.688672678247091</v>
      </c>
      <c r="AW61" s="16">
        <v>24.590617773901634</v>
      </c>
      <c r="AX61" s="16">
        <v>22.341475904337457</v>
      </c>
      <c r="AY61" s="16">
        <v>1.9492562869556174</v>
      </c>
      <c r="AZ61" s="16">
        <v>13.045022843472207</v>
      </c>
      <c r="BA61" s="16">
        <v>27.589473599987198</v>
      </c>
      <c r="BB61" s="16">
        <v>3.4486841999983997</v>
      </c>
      <c r="BC61" s="16">
        <v>5.9977116521711302</v>
      </c>
      <c r="BD61" s="16">
        <v>0</v>
      </c>
      <c r="BE61" s="16">
        <v>79.169793808658909</v>
      </c>
      <c r="BF61" s="16">
        <v>25.640217313031581</v>
      </c>
      <c r="BG61" s="16">
        <v>75.871052399964796</v>
      </c>
      <c r="BH61" s="16">
        <v>30.888215008681318</v>
      </c>
      <c r="BI61" s="16">
        <v>532.14696633888354</v>
      </c>
      <c r="BJ61" s="16">
        <v>0.29988558260855647</v>
      </c>
      <c r="BK61" s="16">
        <v>56.828317904321459</v>
      </c>
      <c r="BL61" s="16">
        <v>48.431521591281872</v>
      </c>
      <c r="BM61" s="16">
        <v>45.132780182587759</v>
      </c>
      <c r="BN61" s="16">
        <v>21.141933573903231</v>
      </c>
      <c r="BO61" s="16">
        <v>194.02597194773605</v>
      </c>
      <c r="BP61" s="16">
        <v>55.029004408670119</v>
      </c>
      <c r="BQ61" s="16">
        <v>359.41287075635495</v>
      </c>
      <c r="BR61" s="16">
        <v>0</v>
      </c>
      <c r="BS61" s="16">
        <f t="shared" si="3"/>
        <v>3186.284315215913</v>
      </c>
      <c r="BT61" s="16">
        <v>714.02757219097305</v>
      </c>
      <c r="BU61" s="16">
        <v>0</v>
      </c>
      <c r="BV61" s="16">
        <v>0</v>
      </c>
      <c r="BW61" s="16">
        <v>14570.540802201935</v>
      </c>
      <c r="BX61" s="16">
        <v>0</v>
      </c>
      <c r="BY61" s="16">
        <v>269.14731039117947</v>
      </c>
      <c r="BZ61" s="16">
        <f t="shared" si="1"/>
        <v>15553.715684784087</v>
      </c>
      <c r="CA61" s="16">
        <f t="shared" si="2"/>
        <v>18740</v>
      </c>
    </row>
    <row r="62" spans="1:79" x14ac:dyDescent="0.2">
      <c r="A62" s="18" t="s">
        <v>261</v>
      </c>
      <c r="B62" s="15" t="s">
        <v>182</v>
      </c>
      <c r="C62" s="16">
        <v>86.090352753093597</v>
      </c>
      <c r="D62" s="16">
        <v>704.87271094593473</v>
      </c>
      <c r="E62" s="16">
        <v>3.9420988705257041</v>
      </c>
      <c r="F62" s="16">
        <v>0</v>
      </c>
      <c r="G62" s="16">
        <v>118.77162403454862</v>
      </c>
      <c r="H62" s="16">
        <v>0</v>
      </c>
      <c r="I62" s="16">
        <v>0</v>
      </c>
      <c r="J62" s="16">
        <v>0</v>
      </c>
      <c r="K62" s="16">
        <v>0</v>
      </c>
      <c r="L62" s="16">
        <v>91.812754339340586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0.63582239847188771</v>
      </c>
      <c r="X62" s="16">
        <v>97.407991445893202</v>
      </c>
      <c r="Y62" s="16">
        <v>0</v>
      </c>
      <c r="Z62" s="16">
        <v>1260.0728292915871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81.893924923179128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2.5432895938875508</v>
      </c>
      <c r="BG62" s="16">
        <v>14.242421725770285</v>
      </c>
      <c r="BH62" s="16">
        <v>0</v>
      </c>
      <c r="BI62" s="16">
        <v>0</v>
      </c>
      <c r="BJ62" s="16">
        <v>0</v>
      </c>
      <c r="BK62" s="16">
        <v>145.60332925006227</v>
      </c>
      <c r="BL62" s="16">
        <v>141.91555933892533</v>
      </c>
      <c r="BM62" s="16">
        <v>60.148798895440571</v>
      </c>
      <c r="BN62" s="16">
        <v>1305.7248775018686</v>
      </c>
      <c r="BO62" s="16">
        <v>3220.6947772195003</v>
      </c>
      <c r="BP62" s="16">
        <v>1.2716447969437754</v>
      </c>
      <c r="BQ62" s="16">
        <v>156.03081658500125</v>
      </c>
      <c r="BR62" s="16">
        <v>0</v>
      </c>
      <c r="BS62" s="16">
        <f t="shared" si="3"/>
        <v>7493.6756239099741</v>
      </c>
      <c r="BT62" s="16">
        <v>581.65033012208289</v>
      </c>
      <c r="BU62" s="16">
        <v>1176.6529306120756</v>
      </c>
      <c r="BV62" s="16">
        <v>0</v>
      </c>
      <c r="BW62" s="16">
        <v>15217.391791587079</v>
      </c>
      <c r="BX62" s="16">
        <v>0</v>
      </c>
      <c r="BY62" s="16">
        <v>29.629323768789966</v>
      </c>
      <c r="BZ62" s="16">
        <f t="shared" si="1"/>
        <v>17005.324376090026</v>
      </c>
      <c r="CA62" s="16">
        <f t="shared" si="2"/>
        <v>24499</v>
      </c>
    </row>
    <row r="63" spans="1:79" x14ac:dyDescent="0.2">
      <c r="A63" s="18" t="s">
        <v>262</v>
      </c>
      <c r="B63" s="15" t="s">
        <v>183</v>
      </c>
      <c r="C63" s="16">
        <v>0</v>
      </c>
      <c r="D63" s="16">
        <v>0</v>
      </c>
      <c r="E63" s="16">
        <v>0</v>
      </c>
      <c r="F63" s="16">
        <v>0.91030280649926143</v>
      </c>
      <c r="G63" s="16">
        <v>5.4204394387001473</v>
      </c>
      <c r="H63" s="16">
        <v>60.742023633677995</v>
      </c>
      <c r="I63" s="16">
        <v>5.1307976366322015</v>
      </c>
      <c r="J63" s="16">
        <v>0</v>
      </c>
      <c r="K63" s="16">
        <v>0</v>
      </c>
      <c r="L63" s="16">
        <v>0.12413220088626294</v>
      </c>
      <c r="M63" s="16">
        <v>0</v>
      </c>
      <c r="N63" s="16">
        <v>0</v>
      </c>
      <c r="O63" s="16">
        <v>1.6964734121122598</v>
      </c>
      <c r="P63" s="16">
        <v>0</v>
      </c>
      <c r="Q63" s="16">
        <v>24.70230797636632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0.2068870014771049</v>
      </c>
      <c r="Y63" s="16">
        <v>0</v>
      </c>
      <c r="Z63" s="16">
        <v>4.1377400295420974E-2</v>
      </c>
      <c r="AA63" s="16">
        <v>108.73980797636631</v>
      </c>
      <c r="AB63" s="16">
        <v>4.8825332348596744</v>
      </c>
      <c r="AC63" s="16">
        <v>15.475147710487445</v>
      </c>
      <c r="AD63" s="16">
        <v>1.2413220088626293</v>
      </c>
      <c r="AE63" s="16">
        <v>0.45515140324963071</v>
      </c>
      <c r="AF63" s="16">
        <v>0</v>
      </c>
      <c r="AG63" s="16">
        <v>7.2410450516986709</v>
      </c>
      <c r="AH63" s="16">
        <v>73.444885524372239</v>
      </c>
      <c r="AI63" s="16">
        <v>473.56434638109306</v>
      </c>
      <c r="AJ63" s="16">
        <v>101.0022341211226</v>
      </c>
      <c r="AK63" s="16">
        <v>34.674261447562778</v>
      </c>
      <c r="AL63" s="16">
        <v>2.1930022156573119</v>
      </c>
      <c r="AM63" s="16">
        <v>44.108308714918763</v>
      </c>
      <c r="AN63" s="16">
        <v>0</v>
      </c>
      <c r="AO63" s="16">
        <v>0.8689254062038404</v>
      </c>
      <c r="AP63" s="16">
        <v>2.3585118168389956</v>
      </c>
      <c r="AQ63" s="16">
        <v>44.687592319054652</v>
      </c>
      <c r="AR63" s="16">
        <v>20.440435745937961</v>
      </c>
      <c r="AS63" s="16">
        <v>449.23443500738551</v>
      </c>
      <c r="AT63" s="16">
        <v>0</v>
      </c>
      <c r="AU63" s="16">
        <v>51.307976366322002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0.1655096011816839</v>
      </c>
      <c r="BG63" s="16">
        <v>0</v>
      </c>
      <c r="BH63" s="16">
        <v>24.412666174298376</v>
      </c>
      <c r="BI63" s="16">
        <v>0</v>
      </c>
      <c r="BJ63" s="16">
        <v>0</v>
      </c>
      <c r="BK63" s="16">
        <v>4.1377400295420974E-2</v>
      </c>
      <c r="BL63" s="16">
        <v>0.28964180206794682</v>
      </c>
      <c r="BM63" s="16">
        <v>0</v>
      </c>
      <c r="BN63" s="16">
        <v>0.95168020679468246</v>
      </c>
      <c r="BO63" s="16">
        <v>0.4137740029542098</v>
      </c>
      <c r="BP63" s="16">
        <v>0</v>
      </c>
      <c r="BQ63" s="16">
        <v>1.2826994091580504</v>
      </c>
      <c r="BR63" s="16">
        <v>0</v>
      </c>
      <c r="BS63" s="16">
        <f t="shared" si="3"/>
        <v>1562.4520125553913</v>
      </c>
      <c r="BT63" s="16">
        <v>250.41602658788773</v>
      </c>
      <c r="BU63" s="16">
        <v>0</v>
      </c>
      <c r="BV63" s="16">
        <v>0</v>
      </c>
      <c r="BW63" s="16">
        <v>490.0325516986706</v>
      </c>
      <c r="BX63" s="16">
        <v>0</v>
      </c>
      <c r="BY63" s="16">
        <v>-61.900590841949779</v>
      </c>
      <c r="BZ63" s="16">
        <f t="shared" si="1"/>
        <v>678.54798744460857</v>
      </c>
      <c r="CA63" s="16">
        <f t="shared" si="2"/>
        <v>2241</v>
      </c>
    </row>
    <row r="64" spans="1:79" x14ac:dyDescent="0.2">
      <c r="A64" s="18" t="s">
        <v>263</v>
      </c>
      <c r="B64" s="15" t="s">
        <v>184</v>
      </c>
      <c r="C64" s="16">
        <v>31.702476431124513</v>
      </c>
      <c r="D64" s="16">
        <v>10.215242405584563</v>
      </c>
      <c r="E64" s="16">
        <v>2.1722067184289018</v>
      </c>
      <c r="F64" s="16">
        <v>5.1956836373231834</v>
      </c>
      <c r="G64" s="16">
        <v>1.3502906628071552</v>
      </c>
      <c r="H64" s="16">
        <v>0</v>
      </c>
      <c r="I64" s="16">
        <v>0</v>
      </c>
      <c r="J64" s="16">
        <v>138.19931392382796</v>
      </c>
      <c r="K64" s="16">
        <v>6.1937245620067332</v>
      </c>
      <c r="L64" s="16">
        <v>369.95028746431683</v>
      </c>
      <c r="M64" s="16">
        <v>143.33628927146387</v>
      </c>
      <c r="N64" s="16">
        <v>0</v>
      </c>
      <c r="O64" s="16">
        <v>3.140893498268817</v>
      </c>
      <c r="P64" s="16">
        <v>3.4931432363924229</v>
      </c>
      <c r="Q64" s="16">
        <v>11.242637475111747</v>
      </c>
      <c r="R64" s="16">
        <v>10.949096026675409</v>
      </c>
      <c r="S64" s="16">
        <v>30.55766478222279</v>
      </c>
      <c r="T64" s="16">
        <v>33.258246107837103</v>
      </c>
      <c r="U64" s="16">
        <v>3.9628095538905641</v>
      </c>
      <c r="V64" s="16">
        <v>1.379644807650789</v>
      </c>
      <c r="W64" s="16">
        <v>62.788515820532702</v>
      </c>
      <c r="X64" s="16">
        <v>32.406975907371724</v>
      </c>
      <c r="Y64" s="16">
        <v>73.473424543615408</v>
      </c>
      <c r="Z64" s="16">
        <v>19.373735596798312</v>
      </c>
      <c r="AA64" s="16">
        <v>580.30208941379669</v>
      </c>
      <c r="AB64" s="16">
        <v>83.776729383730881</v>
      </c>
      <c r="AC64" s="16">
        <v>10.71426286792634</v>
      </c>
      <c r="AD64" s="16">
        <v>0</v>
      </c>
      <c r="AE64" s="16">
        <v>32.348267617684449</v>
      </c>
      <c r="AF64" s="16">
        <v>44.177987989668871</v>
      </c>
      <c r="AG64" s="16">
        <v>80.019398843745748</v>
      </c>
      <c r="AH64" s="16">
        <v>41.770948112490906</v>
      </c>
      <c r="AI64" s="16">
        <v>98.835405688515024</v>
      </c>
      <c r="AJ64" s="16">
        <v>106.40877505817254</v>
      </c>
      <c r="AK64" s="16">
        <v>6.6633908795048731</v>
      </c>
      <c r="AL64" s="16">
        <v>102.2111323455329</v>
      </c>
      <c r="AM64" s="16">
        <v>33.727912425335248</v>
      </c>
      <c r="AN64" s="16">
        <v>11.565533068391719</v>
      </c>
      <c r="AO64" s="16">
        <v>21.04692185288544</v>
      </c>
      <c r="AP64" s="16">
        <v>574.34319801053903</v>
      </c>
      <c r="AQ64" s="16">
        <v>54.040980657129829</v>
      </c>
      <c r="AR64" s="16">
        <v>239.73530093795728</v>
      </c>
      <c r="AS64" s="16">
        <v>2.7005813256143103</v>
      </c>
      <c r="AT64" s="16">
        <v>0</v>
      </c>
      <c r="AU64" s="16">
        <v>0.38160388296723946</v>
      </c>
      <c r="AV64" s="16">
        <v>5.1663294924795498</v>
      </c>
      <c r="AW64" s="16">
        <v>0.44031217265450706</v>
      </c>
      <c r="AX64" s="16">
        <v>23.952982192405184</v>
      </c>
      <c r="AY64" s="16">
        <v>0</v>
      </c>
      <c r="AZ64" s="16">
        <v>0</v>
      </c>
      <c r="BA64" s="16">
        <v>0</v>
      </c>
      <c r="BB64" s="16">
        <v>8.8062434530901415E-2</v>
      </c>
      <c r="BC64" s="16">
        <v>1.5264155318689578</v>
      </c>
      <c r="BD64" s="16">
        <v>5.6066416651340569</v>
      </c>
      <c r="BE64" s="16">
        <v>21.105630142572707</v>
      </c>
      <c r="BF64" s="16">
        <v>0.293541448436338</v>
      </c>
      <c r="BG64" s="16">
        <v>0</v>
      </c>
      <c r="BH64" s="16">
        <v>0</v>
      </c>
      <c r="BI64" s="16">
        <v>25.361981144899609</v>
      </c>
      <c r="BJ64" s="16">
        <v>0</v>
      </c>
      <c r="BK64" s="16">
        <v>6.2230787068503668</v>
      </c>
      <c r="BL64" s="16">
        <v>8.6888268737156071</v>
      </c>
      <c r="BM64" s="16">
        <v>0</v>
      </c>
      <c r="BN64" s="16">
        <v>29.001895105510197</v>
      </c>
      <c r="BO64" s="16">
        <v>18.992131713831071</v>
      </c>
      <c r="BP64" s="16">
        <v>0</v>
      </c>
      <c r="BQ64" s="16">
        <v>3.4637890915487892</v>
      </c>
      <c r="BR64" s="16">
        <v>0</v>
      </c>
      <c r="BS64" s="16">
        <f t="shared" si="3"/>
        <v>3269.0243405112797</v>
      </c>
      <c r="BT64" s="16">
        <v>108.81581493535052</v>
      </c>
      <c r="BU64" s="16">
        <v>0</v>
      </c>
      <c r="BV64" s="16">
        <v>0</v>
      </c>
      <c r="BW64" s="16">
        <v>264.62761576535877</v>
      </c>
      <c r="BX64" s="16">
        <v>0</v>
      </c>
      <c r="BY64" s="16">
        <v>28.532228788012059</v>
      </c>
      <c r="BZ64" s="16">
        <f t="shared" si="1"/>
        <v>401.97565948872136</v>
      </c>
      <c r="CA64" s="16">
        <f t="shared" si="2"/>
        <v>3671.0000000000009</v>
      </c>
    </row>
    <row r="65" spans="1:79" x14ac:dyDescent="0.2">
      <c r="A65" s="18" t="s">
        <v>185</v>
      </c>
      <c r="B65" s="15" t="s">
        <v>12</v>
      </c>
      <c r="C65" s="16">
        <v>4.7511520737327189</v>
      </c>
      <c r="D65" s="16">
        <v>9.7369289412300173</v>
      </c>
      <c r="E65" s="16">
        <v>0.87984297661717015</v>
      </c>
      <c r="F65" s="16">
        <v>0</v>
      </c>
      <c r="G65" s="16">
        <v>1.9356545485577745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329.58917904079192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48.919269499914662</v>
      </c>
      <c r="AO65" s="16">
        <v>12.259145474199237</v>
      </c>
      <c r="AP65" s="16">
        <v>581.98680093303756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62.820788530465947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5.8656198441144678</v>
      </c>
      <c r="BL65" s="16">
        <v>1.4077487625874723</v>
      </c>
      <c r="BM65" s="16">
        <v>0</v>
      </c>
      <c r="BN65" s="16">
        <v>0.35193719064686807</v>
      </c>
      <c r="BO65" s="16">
        <v>0</v>
      </c>
      <c r="BP65" s="16">
        <v>0</v>
      </c>
      <c r="BQ65" s="16">
        <v>0</v>
      </c>
      <c r="BR65" s="16">
        <v>0</v>
      </c>
      <c r="BS65" s="16">
        <f t="shared" si="3"/>
        <v>1060.5040678158957</v>
      </c>
      <c r="BT65" s="16">
        <v>2.6395289298515103</v>
      </c>
      <c r="BU65" s="16">
        <v>0</v>
      </c>
      <c r="BV65" s="16">
        <v>0</v>
      </c>
      <c r="BW65" s="16">
        <v>0</v>
      </c>
      <c r="BX65" s="16">
        <v>0</v>
      </c>
      <c r="BY65" s="16">
        <v>-32.143596745747288</v>
      </c>
      <c r="BZ65" s="16">
        <f t="shared" si="1"/>
        <v>-29.504067815895777</v>
      </c>
      <c r="CA65" s="16">
        <f t="shared" si="2"/>
        <v>1031</v>
      </c>
    </row>
    <row r="66" spans="1:79" x14ac:dyDescent="0.2">
      <c r="A66" s="18" t="s">
        <v>186</v>
      </c>
      <c r="B66" s="15" t="s">
        <v>48</v>
      </c>
      <c r="C66" s="16">
        <v>10.796875512816305</v>
      </c>
      <c r="D66" s="16">
        <v>17.967934622074896</v>
      </c>
      <c r="E66" s="16">
        <v>1.6920476549935999</v>
      </c>
      <c r="F66" s="16">
        <v>0</v>
      </c>
      <c r="G66" s="16">
        <v>1.3697528635662477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1.3697528635662477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124.8086579802422</v>
      </c>
      <c r="AO66" s="16">
        <v>78.962223899701343</v>
      </c>
      <c r="AP66" s="16">
        <v>2080.1711575699892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1.0474580721388953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90.887131182513372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4.9955692671239618</v>
      </c>
      <c r="BL66" s="16">
        <v>0.72516328071154279</v>
      </c>
      <c r="BM66" s="16">
        <v>0</v>
      </c>
      <c r="BN66" s="16">
        <v>0.3222947914273524</v>
      </c>
      <c r="BO66" s="16">
        <v>0</v>
      </c>
      <c r="BP66" s="16">
        <v>0</v>
      </c>
      <c r="BQ66" s="16">
        <v>23.527519774196726</v>
      </c>
      <c r="BR66" s="16">
        <v>0</v>
      </c>
      <c r="BS66" s="16">
        <f t="shared" ref="BS66:BS97" si="4">SUM(C66:BR66)</f>
        <v>2438.6435393350612</v>
      </c>
      <c r="BT66" s="16">
        <v>6.9293380156880762</v>
      </c>
      <c r="BU66" s="16">
        <v>0</v>
      </c>
      <c r="BV66" s="16">
        <v>0</v>
      </c>
      <c r="BW66" s="16">
        <v>0</v>
      </c>
      <c r="BX66" s="16">
        <v>0</v>
      </c>
      <c r="BY66" s="16">
        <v>9.4271226492500571</v>
      </c>
      <c r="BZ66" s="16">
        <f t="shared" ref="BZ66:BZ129" si="5">SUM(BT66:BY66)</f>
        <v>16.356460664938133</v>
      </c>
      <c r="CA66" s="16">
        <f t="shared" si="2"/>
        <v>2454.9999999999991</v>
      </c>
    </row>
    <row r="67" spans="1:79" x14ac:dyDescent="0.2">
      <c r="A67" s="18" t="s">
        <v>264</v>
      </c>
      <c r="B67" s="15" t="s">
        <v>187</v>
      </c>
      <c r="C67" s="16">
        <v>326.52366388957239</v>
      </c>
      <c r="D67" s="16">
        <v>180.67376759119298</v>
      </c>
      <c r="E67" s="16">
        <v>5.1295391429676238</v>
      </c>
      <c r="F67" s="16">
        <v>3.9326466762751782</v>
      </c>
      <c r="G67" s="16">
        <v>1.0829027079598317</v>
      </c>
      <c r="H67" s="16">
        <v>0.85492319049460397</v>
      </c>
      <c r="I67" s="16">
        <v>0.91191806986091095</v>
      </c>
      <c r="J67" s="16">
        <v>5.6994879366306934E-2</v>
      </c>
      <c r="K67" s="16">
        <v>10.202083406568942</v>
      </c>
      <c r="L67" s="16">
        <v>159.12970319072895</v>
      </c>
      <c r="M67" s="16">
        <v>203.8136886139136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22.512977349691237</v>
      </c>
      <c r="T67" s="16">
        <v>0</v>
      </c>
      <c r="U67" s="16">
        <v>0</v>
      </c>
      <c r="V67" s="16">
        <v>0</v>
      </c>
      <c r="W67" s="16">
        <v>48.331657702628284</v>
      </c>
      <c r="X67" s="16">
        <v>16.471520136862704</v>
      </c>
      <c r="Y67" s="16">
        <v>36.07775863887229</v>
      </c>
      <c r="Z67" s="16">
        <v>5.471508419165465</v>
      </c>
      <c r="AA67" s="16">
        <v>43.487092956492191</v>
      </c>
      <c r="AB67" s="16">
        <v>336.21279338184462</v>
      </c>
      <c r="AC67" s="16">
        <v>31.2331938927362</v>
      </c>
      <c r="AD67" s="16">
        <v>0.45595903493045548</v>
      </c>
      <c r="AE67" s="16">
        <v>16.414525257496397</v>
      </c>
      <c r="AF67" s="16">
        <v>5.6994879366306934E-2</v>
      </c>
      <c r="AG67" s="16">
        <v>31.746147807032962</v>
      </c>
      <c r="AH67" s="16">
        <v>22.797951746522774</v>
      </c>
      <c r="AI67" s="16">
        <v>223.30593735719057</v>
      </c>
      <c r="AJ67" s="16">
        <v>10.430062924034168</v>
      </c>
      <c r="AK67" s="16">
        <v>9.8601141303711</v>
      </c>
      <c r="AL67" s="16">
        <v>50.041504083617482</v>
      </c>
      <c r="AM67" s="16">
        <v>19.321264105178052</v>
      </c>
      <c r="AN67" s="16">
        <v>14.590689117774575</v>
      </c>
      <c r="AO67" s="16">
        <v>7.0103701620557528</v>
      </c>
      <c r="AP67" s="16">
        <v>1998.4684501001861</v>
      </c>
      <c r="AQ67" s="16">
        <v>20.860125848068336</v>
      </c>
      <c r="AR67" s="16">
        <v>0.28497439683153469</v>
      </c>
      <c r="AS67" s="16">
        <v>0</v>
      </c>
      <c r="AT67" s="16">
        <v>0</v>
      </c>
      <c r="AU67" s="16">
        <v>0</v>
      </c>
      <c r="AV67" s="16">
        <v>0</v>
      </c>
      <c r="AW67" s="16">
        <v>21.088105365533565</v>
      </c>
      <c r="AX67" s="16">
        <v>73.40940462380334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92.559684090882456</v>
      </c>
      <c r="BE67" s="16">
        <v>0</v>
      </c>
      <c r="BF67" s="16">
        <v>0.17098463809892078</v>
      </c>
      <c r="BG67" s="16">
        <v>0</v>
      </c>
      <c r="BH67" s="16">
        <v>0</v>
      </c>
      <c r="BI67" s="16">
        <v>9.9171090097374073</v>
      </c>
      <c r="BJ67" s="16">
        <v>0</v>
      </c>
      <c r="BK67" s="16">
        <v>24.393808368779364</v>
      </c>
      <c r="BL67" s="16">
        <v>11.227991235162467</v>
      </c>
      <c r="BM67" s="16">
        <v>0</v>
      </c>
      <c r="BN67" s="16">
        <v>15.103643032071338</v>
      </c>
      <c r="BO67" s="16">
        <v>9.5751397335395634</v>
      </c>
      <c r="BP67" s="16">
        <v>5.6994879366306934E-2</v>
      </c>
      <c r="BQ67" s="16">
        <v>5.0725442636013174</v>
      </c>
      <c r="BR67" s="16">
        <v>0</v>
      </c>
      <c r="BS67" s="16">
        <f t="shared" si="4"/>
        <v>4120.3308140284271</v>
      </c>
      <c r="BT67" s="16">
        <v>441.3683458126809</v>
      </c>
      <c r="BU67" s="16">
        <v>0</v>
      </c>
      <c r="BV67" s="16">
        <v>0</v>
      </c>
      <c r="BW67" s="16">
        <v>273.6324158376396</v>
      </c>
      <c r="BX67" s="16">
        <v>0</v>
      </c>
      <c r="BY67" s="16">
        <v>28.668424321252388</v>
      </c>
      <c r="BZ67" s="16">
        <f t="shared" si="5"/>
        <v>743.66918597157292</v>
      </c>
      <c r="CA67" s="16">
        <f t="shared" ref="CA67:CA129" si="6">SUM(BZ67,BS67)</f>
        <v>4864</v>
      </c>
    </row>
    <row r="68" spans="1:79" x14ac:dyDescent="0.2">
      <c r="A68" s="18" t="s">
        <v>188</v>
      </c>
      <c r="B68" s="15" t="s">
        <v>49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f t="shared" si="4"/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f t="shared" si="5"/>
        <v>0</v>
      </c>
      <c r="CA68" s="16">
        <f t="shared" si="6"/>
        <v>0</v>
      </c>
    </row>
    <row r="69" spans="1:79" x14ac:dyDescent="0.2">
      <c r="A69" s="18" t="s">
        <v>265</v>
      </c>
      <c r="B69" s="15" t="s">
        <v>189</v>
      </c>
      <c r="C69" s="16">
        <v>4.7536962142809793</v>
      </c>
      <c r="D69" s="16">
        <v>7.7211550631957708</v>
      </c>
      <c r="E69" s="16">
        <v>0.47536962142809785</v>
      </c>
      <c r="F69" s="16">
        <v>1.9158836257556673</v>
      </c>
      <c r="G69" s="16">
        <v>234.70294672509087</v>
      </c>
      <c r="H69" s="16">
        <v>0</v>
      </c>
      <c r="I69" s="16">
        <v>1.541349984630499</v>
      </c>
      <c r="J69" s="16">
        <v>5.4739532164447624</v>
      </c>
      <c r="K69" s="16">
        <v>0</v>
      </c>
      <c r="L69" s="16">
        <v>0.90752382272636856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4.1198700523768483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1.4405140043275692E-2</v>
      </c>
      <c r="AA69" s="16">
        <v>19.663016159071322</v>
      </c>
      <c r="AB69" s="16">
        <v>15.038966205179824</v>
      </c>
      <c r="AC69" s="16">
        <v>166.55222918035355</v>
      </c>
      <c r="AD69" s="16">
        <v>3.140320529434101</v>
      </c>
      <c r="AE69" s="16">
        <v>419.20398039936595</v>
      </c>
      <c r="AF69" s="16">
        <v>1.2676523238082609</v>
      </c>
      <c r="AG69" s="16">
        <v>67.473675962703339</v>
      </c>
      <c r="AH69" s="16">
        <v>188.08791354505072</v>
      </c>
      <c r="AI69" s="16">
        <v>138.75030889683148</v>
      </c>
      <c r="AJ69" s="16">
        <v>190.46476165219121</v>
      </c>
      <c r="AK69" s="16">
        <v>14.779673684400862</v>
      </c>
      <c r="AL69" s="16">
        <v>28.59420298590225</v>
      </c>
      <c r="AM69" s="16">
        <v>25.583528716857632</v>
      </c>
      <c r="AN69" s="16">
        <v>5.286686395882179</v>
      </c>
      <c r="AO69" s="16">
        <v>2.5497097876597974</v>
      </c>
      <c r="AP69" s="16">
        <v>289.09675552849984</v>
      </c>
      <c r="AQ69" s="16">
        <v>0</v>
      </c>
      <c r="AR69" s="16">
        <v>28.421341305382942</v>
      </c>
      <c r="AS69" s="16">
        <v>0.5329901816012006</v>
      </c>
      <c r="AT69" s="16">
        <v>0</v>
      </c>
      <c r="AU69" s="16">
        <v>0</v>
      </c>
      <c r="AV69" s="16">
        <v>0.11524112034620554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0.66263644199068195</v>
      </c>
      <c r="BC69" s="16">
        <v>0</v>
      </c>
      <c r="BD69" s="16">
        <v>0</v>
      </c>
      <c r="BE69" s="16">
        <v>0</v>
      </c>
      <c r="BF69" s="16">
        <v>0.5041799015146492</v>
      </c>
      <c r="BG69" s="16">
        <v>0</v>
      </c>
      <c r="BH69" s="16">
        <v>5.7764611573535527</v>
      </c>
      <c r="BI69" s="16">
        <v>0</v>
      </c>
      <c r="BJ69" s="16">
        <v>0</v>
      </c>
      <c r="BK69" s="16">
        <v>3.0682948292177223</v>
      </c>
      <c r="BL69" s="16">
        <v>0.74906728225033603</v>
      </c>
      <c r="BM69" s="16">
        <v>0</v>
      </c>
      <c r="BN69" s="16">
        <v>0.14405140043275694</v>
      </c>
      <c r="BO69" s="16">
        <v>0</v>
      </c>
      <c r="BP69" s="16">
        <v>0</v>
      </c>
      <c r="BQ69" s="16">
        <v>0</v>
      </c>
      <c r="BR69" s="16">
        <v>0</v>
      </c>
      <c r="BS69" s="16">
        <f t="shared" si="4"/>
        <v>1877.1337990392556</v>
      </c>
      <c r="BT69" s="16">
        <v>487.68601616509858</v>
      </c>
      <c r="BU69" s="16">
        <v>0</v>
      </c>
      <c r="BV69" s="16">
        <v>0</v>
      </c>
      <c r="BW69" s="16">
        <v>4.0478443521604701</v>
      </c>
      <c r="BX69" s="16">
        <v>3.3419924900399605</v>
      </c>
      <c r="BY69" s="16">
        <v>17.79034795344548</v>
      </c>
      <c r="BZ69" s="16">
        <f t="shared" si="5"/>
        <v>512.86620096074455</v>
      </c>
      <c r="CA69" s="16">
        <f t="shared" si="6"/>
        <v>2390</v>
      </c>
    </row>
    <row r="70" spans="1:79" x14ac:dyDescent="0.2">
      <c r="A70" s="18" t="s">
        <v>191</v>
      </c>
      <c r="B70" s="15" t="s">
        <v>190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9.6705151780062101E-2</v>
      </c>
      <c r="J70" s="16">
        <v>8.4254363488379109</v>
      </c>
      <c r="K70" s="16">
        <v>0</v>
      </c>
      <c r="L70" s="16">
        <v>12.378259427847949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5.3187833479034161</v>
      </c>
      <c r="T70" s="16">
        <v>5.5121936514635399</v>
      </c>
      <c r="U70" s="16">
        <v>0</v>
      </c>
      <c r="V70" s="16">
        <v>0</v>
      </c>
      <c r="W70" s="16">
        <v>0.48352575890031052</v>
      </c>
      <c r="X70" s="16">
        <v>4.0253519428450852</v>
      </c>
      <c r="Y70" s="16">
        <v>0</v>
      </c>
      <c r="Z70" s="16">
        <v>0.2175865915051397</v>
      </c>
      <c r="AA70" s="16">
        <v>1.7769571639586412</v>
      </c>
      <c r="AB70" s="16">
        <v>1.8857504597112109</v>
      </c>
      <c r="AC70" s="16">
        <v>41.160130226388937</v>
      </c>
      <c r="AD70" s="16">
        <v>287.33518222650952</v>
      </c>
      <c r="AE70" s="16">
        <v>54.215325716697315</v>
      </c>
      <c r="AF70" s="16">
        <v>3.56600247188979</v>
      </c>
      <c r="AG70" s="16">
        <v>135.01248002893919</v>
      </c>
      <c r="AH70" s="16">
        <v>19.87290869080276</v>
      </c>
      <c r="AI70" s="16">
        <v>13.695867120851295</v>
      </c>
      <c r="AJ70" s="16">
        <v>67.633165526180932</v>
      </c>
      <c r="AK70" s="16">
        <v>14.288186175504176</v>
      </c>
      <c r="AL70" s="16">
        <v>49.74271244686944</v>
      </c>
      <c r="AM70" s="16">
        <v>8.0748801736351847</v>
      </c>
      <c r="AN70" s="16">
        <v>0.25385102342266302</v>
      </c>
      <c r="AO70" s="16">
        <v>2.2121303469689204</v>
      </c>
      <c r="AP70" s="16">
        <v>51.749344346305733</v>
      </c>
      <c r="AQ70" s="16">
        <v>0</v>
      </c>
      <c r="AR70" s="16">
        <v>0.42308503903777167</v>
      </c>
      <c r="AS70" s="16">
        <v>0.24176287945015526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0.96705151780062104</v>
      </c>
      <c r="BE70" s="16">
        <v>0</v>
      </c>
      <c r="BF70" s="16">
        <v>1.2088143972507763E-2</v>
      </c>
      <c r="BG70" s="16">
        <v>0</v>
      </c>
      <c r="BH70" s="16">
        <v>0</v>
      </c>
      <c r="BI70" s="16">
        <v>0</v>
      </c>
      <c r="BJ70" s="16">
        <v>0</v>
      </c>
      <c r="BK70" s="16">
        <v>0.26593916739517076</v>
      </c>
      <c r="BL70" s="16">
        <v>6.0440719862538815E-2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f t="shared" si="4"/>
        <v>790.90308383323782</v>
      </c>
      <c r="BT70" s="16">
        <v>407.74518433665935</v>
      </c>
      <c r="BU70" s="16">
        <v>0</v>
      </c>
      <c r="BV70" s="16">
        <v>0</v>
      </c>
      <c r="BW70" s="16">
        <v>8.1594971814427399</v>
      </c>
      <c r="BX70" s="16">
        <v>0</v>
      </c>
      <c r="BY70" s="16">
        <v>-3.807765351339945</v>
      </c>
      <c r="BZ70" s="16">
        <f t="shared" si="5"/>
        <v>412.09691616676218</v>
      </c>
      <c r="CA70" s="16">
        <f t="shared" si="6"/>
        <v>1203</v>
      </c>
    </row>
    <row r="71" spans="1:79" x14ac:dyDescent="0.2">
      <c r="A71" s="18" t="s">
        <v>266</v>
      </c>
      <c r="B71" s="15" t="s">
        <v>50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0.6652030735455543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6.5861690450054883E-3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1.1920965971459934</v>
      </c>
      <c r="AD71" s="16">
        <v>3.194291986827662</v>
      </c>
      <c r="AE71" s="16">
        <v>0</v>
      </c>
      <c r="AF71" s="16">
        <v>0</v>
      </c>
      <c r="AG71" s="16">
        <v>7.8704720087815598</v>
      </c>
      <c r="AH71" s="16">
        <v>7.7782656421514824</v>
      </c>
      <c r="AI71" s="16">
        <v>0</v>
      </c>
      <c r="AJ71" s="16">
        <v>15.754116355653128</v>
      </c>
      <c r="AK71" s="16">
        <v>0.1119648737650933</v>
      </c>
      <c r="AL71" s="16">
        <v>0</v>
      </c>
      <c r="AM71" s="16">
        <v>9.4906695938529086</v>
      </c>
      <c r="AN71" s="16">
        <v>0</v>
      </c>
      <c r="AO71" s="16">
        <v>0</v>
      </c>
      <c r="AP71" s="16">
        <v>1.4094401756311745</v>
      </c>
      <c r="AQ71" s="16">
        <v>4.4983534577387481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f t="shared" si="4"/>
        <v>51.971459934138309</v>
      </c>
      <c r="BT71" s="16">
        <v>0.97475301866081232</v>
      </c>
      <c r="BU71" s="16">
        <v>0</v>
      </c>
      <c r="BV71" s="16">
        <v>0</v>
      </c>
      <c r="BW71" s="16">
        <v>0</v>
      </c>
      <c r="BX71" s="16">
        <v>0</v>
      </c>
      <c r="BY71" s="16">
        <v>1.0537870472008781</v>
      </c>
      <c r="BZ71" s="16">
        <f t="shared" si="5"/>
        <v>2.0285400658616903</v>
      </c>
      <c r="CA71" s="16">
        <f t="shared" si="6"/>
        <v>54</v>
      </c>
    </row>
    <row r="72" spans="1:79" x14ac:dyDescent="0.2">
      <c r="A72" s="18" t="s">
        <v>267</v>
      </c>
      <c r="B72" s="15" t="s">
        <v>268</v>
      </c>
      <c r="C72" s="16">
        <v>30.732883150434521</v>
      </c>
      <c r="D72" s="16">
        <v>41.703807716926839</v>
      </c>
      <c r="E72" s="16">
        <v>3.6807987959241339</v>
      </c>
      <c r="F72" s="16">
        <v>2.7516651192830905</v>
      </c>
      <c r="G72" s="16">
        <v>116.39186095461072</v>
      </c>
      <c r="H72" s="16">
        <v>68.21985341183661</v>
      </c>
      <c r="I72" s="16">
        <v>13.686853775135372</v>
      </c>
      <c r="J72" s="16">
        <v>179.57295096620169</v>
      </c>
      <c r="K72" s="16">
        <v>4.5384606512850967</v>
      </c>
      <c r="L72" s="16">
        <v>158.81038688433839</v>
      </c>
      <c r="M72" s="16">
        <v>268.05506571094105</v>
      </c>
      <c r="N72" s="16">
        <v>1.1435491404812843</v>
      </c>
      <c r="O72" s="16">
        <v>4.0381579023245351</v>
      </c>
      <c r="P72" s="16">
        <v>4.7886120257653779</v>
      </c>
      <c r="Q72" s="16">
        <v>2.7516651192830905</v>
      </c>
      <c r="R72" s="16">
        <v>32.877037788836923</v>
      </c>
      <c r="S72" s="16">
        <v>7.7904285195287502</v>
      </c>
      <c r="T72" s="16">
        <v>0.92913367664104352</v>
      </c>
      <c r="U72" s="16">
        <v>19.904902226502355</v>
      </c>
      <c r="V72" s="16">
        <v>3.1090242256834917</v>
      </c>
      <c r="W72" s="16">
        <v>30.840090882354637</v>
      </c>
      <c r="X72" s="16">
        <v>52.567524551499041</v>
      </c>
      <c r="Y72" s="16">
        <v>61.072671283828598</v>
      </c>
      <c r="Z72" s="16">
        <v>9.1483931238502745</v>
      </c>
      <c r="AA72" s="16">
        <v>9.3270726770504755</v>
      </c>
      <c r="AB72" s="16">
        <v>10.720773192012039</v>
      </c>
      <c r="AC72" s="16">
        <v>122.53843758469763</v>
      </c>
      <c r="AD72" s="16">
        <v>12.936399651694531</v>
      </c>
      <c r="AE72" s="16">
        <v>465.74612337164308</v>
      </c>
      <c r="AF72" s="16">
        <v>57.320400666624373</v>
      </c>
      <c r="AG72" s="16">
        <v>131.25799978086741</v>
      </c>
      <c r="AH72" s="16">
        <v>286.35185195864159</v>
      </c>
      <c r="AI72" s="16">
        <v>237.28644664986652</v>
      </c>
      <c r="AJ72" s="16">
        <v>131.32947160214749</v>
      </c>
      <c r="AK72" s="16">
        <v>76.081753752645454</v>
      </c>
      <c r="AL72" s="16">
        <v>81.013309420970984</v>
      </c>
      <c r="AM72" s="16">
        <v>194.18893841797811</v>
      </c>
      <c r="AN72" s="16">
        <v>164.56386849738482</v>
      </c>
      <c r="AO72" s="16">
        <v>31.840696380275759</v>
      </c>
      <c r="AP72" s="16">
        <v>1239.8931555668325</v>
      </c>
      <c r="AQ72" s="16">
        <v>17.867955320020069</v>
      </c>
      <c r="AR72" s="16">
        <v>83.979390004094313</v>
      </c>
      <c r="AS72" s="16">
        <v>4.7886120257653779</v>
      </c>
      <c r="AT72" s="16">
        <v>3.5735910640040135E-2</v>
      </c>
      <c r="AU72" s="16">
        <v>0</v>
      </c>
      <c r="AV72" s="16">
        <v>0.25015137448028096</v>
      </c>
      <c r="AW72" s="16">
        <v>9.8988472472911173</v>
      </c>
      <c r="AX72" s="16">
        <v>143.5511530410412</v>
      </c>
      <c r="AY72" s="16">
        <v>0</v>
      </c>
      <c r="AZ72" s="16">
        <v>0.60751048088068238</v>
      </c>
      <c r="BA72" s="16">
        <v>0.8933977660010034</v>
      </c>
      <c r="BB72" s="16">
        <v>0.1072077319201204</v>
      </c>
      <c r="BC72" s="16">
        <v>0</v>
      </c>
      <c r="BD72" s="16">
        <v>26.837668890670141</v>
      </c>
      <c r="BE72" s="16">
        <v>0</v>
      </c>
      <c r="BF72" s="16">
        <v>1.1792850511213244</v>
      </c>
      <c r="BG72" s="16">
        <v>0</v>
      </c>
      <c r="BH72" s="16">
        <v>0</v>
      </c>
      <c r="BI72" s="16">
        <v>17.081765285939184</v>
      </c>
      <c r="BJ72" s="16">
        <v>5.4675943279261414</v>
      </c>
      <c r="BK72" s="16">
        <v>59.32161166246663</v>
      </c>
      <c r="BL72" s="16">
        <v>4.7886120257653779</v>
      </c>
      <c r="BM72" s="16">
        <v>0</v>
      </c>
      <c r="BN72" s="16">
        <v>7.3973335024883085</v>
      </c>
      <c r="BO72" s="16">
        <v>0</v>
      </c>
      <c r="BP72" s="16">
        <v>0</v>
      </c>
      <c r="BQ72" s="16">
        <v>4.2168374555247361</v>
      </c>
      <c r="BR72" s="16">
        <v>0</v>
      </c>
      <c r="BS72" s="16">
        <f t="shared" si="4"/>
        <v>4759.7731458788649</v>
      </c>
      <c r="BT72" s="16">
        <v>262.94483048941532</v>
      </c>
      <c r="BU72" s="16">
        <v>0</v>
      </c>
      <c r="BV72" s="16">
        <v>0</v>
      </c>
      <c r="BW72" s="16">
        <v>692.41900456141764</v>
      </c>
      <c r="BX72" s="16">
        <v>426.40088575695887</v>
      </c>
      <c r="BY72" s="16">
        <v>55.462133313342292</v>
      </c>
      <c r="BZ72" s="16">
        <f t="shared" si="5"/>
        <v>1437.226854121134</v>
      </c>
      <c r="CA72" s="16">
        <f t="shared" si="6"/>
        <v>6196.9999999999991</v>
      </c>
    </row>
    <row r="73" spans="1:79" x14ac:dyDescent="0.2">
      <c r="A73" s="18" t="s">
        <v>192</v>
      </c>
      <c r="B73" s="15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2.4825666777204036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127.20934198683025</v>
      </c>
      <c r="AG73" s="16">
        <v>6.5596901795442699</v>
      </c>
      <c r="AH73" s="16">
        <v>1.1042209484106307</v>
      </c>
      <c r="AI73" s="16">
        <v>0.37064759107489698</v>
      </c>
      <c r="AJ73" s="16">
        <v>3.6524231370505476</v>
      </c>
      <c r="AK73" s="16">
        <v>5.0191861291392297E-2</v>
      </c>
      <c r="AL73" s="16">
        <v>0.42856127718034964</v>
      </c>
      <c r="AM73" s="16">
        <v>5.8956132455350803</v>
      </c>
      <c r="AN73" s="16">
        <v>2.2316073712634421</v>
      </c>
      <c r="AO73" s="16">
        <v>0</v>
      </c>
      <c r="AP73" s="16">
        <v>0</v>
      </c>
      <c r="AQ73" s="16">
        <v>0</v>
      </c>
      <c r="AR73" s="16">
        <v>0.51350135013501352</v>
      </c>
      <c r="AS73" s="16">
        <v>0</v>
      </c>
      <c r="AT73" s="16">
        <v>0</v>
      </c>
      <c r="AU73" s="16">
        <v>0</v>
      </c>
      <c r="AV73" s="16">
        <v>2.7451087213984553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6.467028281775546</v>
      </c>
      <c r="BC73" s="16">
        <v>0</v>
      </c>
      <c r="BD73" s="16">
        <v>0</v>
      </c>
      <c r="BE73" s="16">
        <v>0</v>
      </c>
      <c r="BF73" s="16">
        <v>3.8609124070301766E-2</v>
      </c>
      <c r="BG73" s="16">
        <v>0</v>
      </c>
      <c r="BH73" s="16">
        <v>0</v>
      </c>
      <c r="BI73" s="16">
        <v>0</v>
      </c>
      <c r="BJ73" s="16">
        <v>0</v>
      </c>
      <c r="BK73" s="16">
        <v>0.35520394144677631</v>
      </c>
      <c r="BL73" s="16">
        <v>0.15829740868823725</v>
      </c>
      <c r="BM73" s="16">
        <v>0</v>
      </c>
      <c r="BN73" s="16">
        <v>8.1079160547633713E-2</v>
      </c>
      <c r="BO73" s="16">
        <v>3.8609124070301767E-3</v>
      </c>
      <c r="BP73" s="16">
        <v>0.15443649628120706</v>
      </c>
      <c r="BQ73" s="16">
        <v>2.0771708749822353</v>
      </c>
      <c r="BR73" s="16">
        <v>0</v>
      </c>
      <c r="BS73" s="16">
        <f t="shared" si="4"/>
        <v>162.57916054763368</v>
      </c>
      <c r="BT73" s="16">
        <v>1.6794968970581268</v>
      </c>
      <c r="BU73" s="16">
        <v>0</v>
      </c>
      <c r="BV73" s="16">
        <v>0</v>
      </c>
      <c r="BW73" s="16">
        <v>0</v>
      </c>
      <c r="BX73" s="16">
        <v>1.613861386138614</v>
      </c>
      <c r="BY73" s="16">
        <v>-2.8725188308304515</v>
      </c>
      <c r="BZ73" s="16">
        <f t="shared" si="5"/>
        <v>0.42083945236628928</v>
      </c>
      <c r="CA73" s="16">
        <f t="shared" si="6"/>
        <v>162.99999999999997</v>
      </c>
    </row>
    <row r="74" spans="1:79" x14ac:dyDescent="0.2">
      <c r="A74" s="18" t="s">
        <v>194</v>
      </c>
      <c r="B74" s="15" t="s">
        <v>193</v>
      </c>
      <c r="C74" s="16">
        <v>5.894545925638036E-2</v>
      </c>
      <c r="D74" s="16">
        <v>0</v>
      </c>
      <c r="E74" s="16">
        <v>0</v>
      </c>
      <c r="F74" s="16">
        <v>0</v>
      </c>
      <c r="G74" s="16">
        <v>14.500582977069568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346.95297318305478</v>
      </c>
      <c r="AG74" s="16">
        <v>0</v>
      </c>
      <c r="AH74" s="16">
        <v>2.0630910739733124</v>
      </c>
      <c r="AI74" s="16">
        <v>0</v>
      </c>
      <c r="AJ74" s="16">
        <v>0.11789091851276072</v>
      </c>
      <c r="AK74" s="16">
        <v>1.5915273999222697</v>
      </c>
      <c r="AL74" s="16">
        <v>0</v>
      </c>
      <c r="AM74" s="16">
        <v>17.919419613939631</v>
      </c>
      <c r="AN74" s="16">
        <v>3.4188366368700609</v>
      </c>
      <c r="AO74" s="16">
        <v>1.6504728591786502</v>
      </c>
      <c r="AP74" s="16">
        <v>0</v>
      </c>
      <c r="AQ74" s="16">
        <v>0.41261821479466254</v>
      </c>
      <c r="AR74" s="16">
        <v>15.090037569633372</v>
      </c>
      <c r="AS74" s="16">
        <v>0</v>
      </c>
      <c r="AT74" s="16">
        <v>0</v>
      </c>
      <c r="AU74" s="16">
        <v>0</v>
      </c>
      <c r="AV74" s="16">
        <v>5.0693094960487111</v>
      </c>
      <c r="AW74" s="16">
        <v>5.894545925638036E-2</v>
      </c>
      <c r="AX74" s="16">
        <v>0</v>
      </c>
      <c r="AY74" s="16">
        <v>0</v>
      </c>
      <c r="AZ74" s="16">
        <v>31.417929783650735</v>
      </c>
      <c r="BA74" s="16">
        <v>0.76629097033294469</v>
      </c>
      <c r="BB74" s="16">
        <v>339.64373623526365</v>
      </c>
      <c r="BC74" s="16">
        <v>40.259748672107783</v>
      </c>
      <c r="BD74" s="16">
        <v>5.894545925638036E-2</v>
      </c>
      <c r="BE74" s="16">
        <v>47.097421945847913</v>
      </c>
      <c r="BF74" s="16">
        <v>43.619639849721473</v>
      </c>
      <c r="BG74" s="16">
        <v>23.224510947013862</v>
      </c>
      <c r="BH74" s="16">
        <v>7.250291488534784</v>
      </c>
      <c r="BI74" s="16">
        <v>66.136805285658767</v>
      </c>
      <c r="BJ74" s="16">
        <v>4.3619639849721468</v>
      </c>
      <c r="BK74" s="16">
        <v>35.485166472340978</v>
      </c>
      <c r="BL74" s="16">
        <v>97.201062313771217</v>
      </c>
      <c r="BM74" s="16">
        <v>19.982510687912942</v>
      </c>
      <c r="BN74" s="16">
        <v>22.222438139655395</v>
      </c>
      <c r="BO74" s="16">
        <v>14.67741935483871</v>
      </c>
      <c r="BP74" s="16">
        <v>0.82523642958932508</v>
      </c>
      <c r="BQ74" s="16">
        <v>65.134732478300307</v>
      </c>
      <c r="BR74" s="16">
        <v>0</v>
      </c>
      <c r="BS74" s="16">
        <f t="shared" si="4"/>
        <v>1268.2705013602799</v>
      </c>
      <c r="BT74" s="16">
        <v>44.562767197823547</v>
      </c>
      <c r="BU74" s="16">
        <v>0</v>
      </c>
      <c r="BV74" s="16">
        <v>0</v>
      </c>
      <c r="BW74" s="16">
        <v>1669.9838061925118</v>
      </c>
      <c r="BX74" s="16">
        <v>1074.575722243814</v>
      </c>
      <c r="BY74" s="16">
        <v>37.607203005570668</v>
      </c>
      <c r="BZ74" s="16">
        <f t="shared" si="5"/>
        <v>2826.7294986397201</v>
      </c>
      <c r="CA74" s="16">
        <f t="shared" si="6"/>
        <v>4095</v>
      </c>
    </row>
    <row r="75" spans="1:79" x14ac:dyDescent="0.2">
      <c r="A75" s="18" t="s">
        <v>196</v>
      </c>
      <c r="B75" s="15" t="s">
        <v>195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1533.8362237994979</v>
      </c>
      <c r="AG75" s="16">
        <v>1.1369118679140167</v>
      </c>
      <c r="AH75" s="16">
        <v>0</v>
      </c>
      <c r="AI75" s="16">
        <v>18.261646878368893</v>
      </c>
      <c r="AJ75" s="16">
        <v>0</v>
      </c>
      <c r="AK75" s="16">
        <v>1.9895957688495294</v>
      </c>
      <c r="AL75" s="16">
        <v>2.7712226780404157</v>
      </c>
      <c r="AM75" s="16">
        <v>0.35528495872313026</v>
      </c>
      <c r="AN75" s="16">
        <v>0</v>
      </c>
      <c r="AO75" s="16">
        <v>0</v>
      </c>
      <c r="AP75" s="16">
        <v>0.99479788442476469</v>
      </c>
      <c r="AQ75" s="16">
        <v>0</v>
      </c>
      <c r="AR75" s="16">
        <v>2.6291086945511641</v>
      </c>
      <c r="AS75" s="16">
        <v>0.14211398348925208</v>
      </c>
      <c r="AT75" s="16">
        <v>0</v>
      </c>
      <c r="AU75" s="16">
        <v>0.9237408926801387</v>
      </c>
      <c r="AV75" s="16">
        <v>4.2634195046775627</v>
      </c>
      <c r="AW75" s="16">
        <v>0</v>
      </c>
      <c r="AX75" s="16">
        <v>0</v>
      </c>
      <c r="AY75" s="16">
        <v>0</v>
      </c>
      <c r="AZ75" s="16">
        <v>11.86651762135255</v>
      </c>
      <c r="BA75" s="16">
        <v>31.620361326358591</v>
      </c>
      <c r="BB75" s="16">
        <v>0</v>
      </c>
      <c r="BC75" s="16">
        <v>22.098724432578702</v>
      </c>
      <c r="BD75" s="16">
        <v>0</v>
      </c>
      <c r="BE75" s="16">
        <v>12.79025851403269</v>
      </c>
      <c r="BF75" s="16">
        <v>10.516434778204657</v>
      </c>
      <c r="BG75" s="16">
        <v>0.35528495872313026</v>
      </c>
      <c r="BH75" s="16">
        <v>0</v>
      </c>
      <c r="BI75" s="16">
        <v>195.69095526470014</v>
      </c>
      <c r="BJ75" s="16">
        <v>24.372548168406734</v>
      </c>
      <c r="BK75" s="16">
        <v>2.4159377193172853</v>
      </c>
      <c r="BL75" s="16">
        <v>0.49739894221238234</v>
      </c>
      <c r="BM75" s="16">
        <v>0.35528495872313026</v>
      </c>
      <c r="BN75" s="16">
        <v>0</v>
      </c>
      <c r="BO75" s="16">
        <v>0.21317097523387815</v>
      </c>
      <c r="BP75" s="16">
        <v>10.587491769949283</v>
      </c>
      <c r="BQ75" s="16">
        <v>56.987707379190091</v>
      </c>
      <c r="BR75" s="16">
        <v>0</v>
      </c>
      <c r="BS75" s="16">
        <f t="shared" si="4"/>
        <v>1947.6721437202002</v>
      </c>
      <c r="BT75" s="16">
        <v>110.28045118765964</v>
      </c>
      <c r="BU75" s="16">
        <v>0</v>
      </c>
      <c r="BV75" s="16">
        <v>0</v>
      </c>
      <c r="BW75" s="16">
        <v>4913.3778081656574</v>
      </c>
      <c r="BX75" s="16">
        <v>2760.0667303365099</v>
      </c>
      <c r="BY75" s="16">
        <v>89.602866589973445</v>
      </c>
      <c r="BZ75" s="16">
        <f t="shared" si="5"/>
        <v>7873.3278562797996</v>
      </c>
      <c r="CA75" s="16">
        <f t="shared" si="6"/>
        <v>9821</v>
      </c>
    </row>
    <row r="76" spans="1:79" x14ac:dyDescent="0.2">
      <c r="A76" s="18" t="s">
        <v>269</v>
      </c>
      <c r="B76" s="15" t="s">
        <v>270</v>
      </c>
      <c r="C76" s="16">
        <v>0</v>
      </c>
      <c r="D76" s="16">
        <v>0</v>
      </c>
      <c r="E76" s="16">
        <v>0</v>
      </c>
      <c r="F76" s="16">
        <v>0</v>
      </c>
      <c r="G76" s="16">
        <v>22.849247913527993</v>
      </c>
      <c r="H76" s="16">
        <v>0</v>
      </c>
      <c r="I76" s="16">
        <v>0</v>
      </c>
      <c r="J76" s="16">
        <v>1.6789344046679582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10.624506779539422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113.90520601669178</v>
      </c>
      <c r="AG76" s="16">
        <v>1.6002343544491475</v>
      </c>
      <c r="AH76" s="16">
        <v>31.138986536576031</v>
      </c>
      <c r="AI76" s="16">
        <v>9.3915393261113902</v>
      </c>
      <c r="AJ76" s="16">
        <v>5.2466700145873693E-2</v>
      </c>
      <c r="AK76" s="16">
        <v>1.1805007532821581</v>
      </c>
      <c r="AL76" s="16">
        <v>2.3872348566372525</v>
      </c>
      <c r="AM76" s="16">
        <v>17.025444197336011</v>
      </c>
      <c r="AN76" s="16">
        <v>0.36726690102111581</v>
      </c>
      <c r="AO76" s="16">
        <v>0.13116675036468423</v>
      </c>
      <c r="AP76" s="16">
        <v>25.997249922280414</v>
      </c>
      <c r="AQ76" s="16">
        <v>0</v>
      </c>
      <c r="AR76" s="16">
        <v>6.1386039170672211</v>
      </c>
      <c r="AS76" s="16">
        <v>0</v>
      </c>
      <c r="AT76" s="16">
        <v>0</v>
      </c>
      <c r="AU76" s="16">
        <v>0</v>
      </c>
      <c r="AV76" s="16">
        <v>1.6789344046679582</v>
      </c>
      <c r="AW76" s="16">
        <v>0</v>
      </c>
      <c r="AX76" s="16">
        <v>0</v>
      </c>
      <c r="AY76" s="16">
        <v>0</v>
      </c>
      <c r="AZ76" s="16">
        <v>1.7576344548867686</v>
      </c>
      <c r="BA76" s="16">
        <v>0</v>
      </c>
      <c r="BB76" s="16">
        <v>2.4659349068560634</v>
      </c>
      <c r="BC76" s="16">
        <v>0</v>
      </c>
      <c r="BD76" s="16">
        <v>0</v>
      </c>
      <c r="BE76" s="16">
        <v>0</v>
      </c>
      <c r="BF76" s="16">
        <v>56.69026950761652</v>
      </c>
      <c r="BG76" s="16">
        <v>0.39350025109405268</v>
      </c>
      <c r="BH76" s="16">
        <v>0</v>
      </c>
      <c r="BI76" s="16">
        <v>0</v>
      </c>
      <c r="BJ76" s="16">
        <v>0</v>
      </c>
      <c r="BK76" s="16">
        <v>5.4565368151708631</v>
      </c>
      <c r="BL76" s="16">
        <v>5.535236865389674</v>
      </c>
      <c r="BM76" s="16">
        <v>0</v>
      </c>
      <c r="BN76" s="16">
        <v>19.675012554702633</v>
      </c>
      <c r="BO76" s="16">
        <v>11.359040581581652</v>
      </c>
      <c r="BP76" s="16">
        <v>0</v>
      </c>
      <c r="BQ76" s="16">
        <v>1.7314011048138318</v>
      </c>
      <c r="BR76" s="16">
        <v>0</v>
      </c>
      <c r="BS76" s="16">
        <f t="shared" si="4"/>
        <v>351.21209077647848</v>
      </c>
      <c r="BT76" s="16">
        <v>69.806944544084942</v>
      </c>
      <c r="BU76" s="16">
        <v>0</v>
      </c>
      <c r="BV76" s="16">
        <v>0</v>
      </c>
      <c r="BW76" s="16">
        <v>153.43886457660759</v>
      </c>
      <c r="BX76" s="16">
        <v>508.84829136475599</v>
      </c>
      <c r="BY76" s="16">
        <v>13.693808738073033</v>
      </c>
      <c r="BZ76" s="16">
        <f t="shared" si="5"/>
        <v>745.78790922352152</v>
      </c>
      <c r="CA76" s="16">
        <f t="shared" si="6"/>
        <v>1097</v>
      </c>
    </row>
    <row r="77" spans="1:79" x14ac:dyDescent="0.2">
      <c r="A77" s="18" t="s">
        <v>198</v>
      </c>
      <c r="B77" s="15" t="s">
        <v>197</v>
      </c>
      <c r="C77" s="16">
        <v>2.5049859391666933</v>
      </c>
      <c r="D77" s="16">
        <v>5.5165982480524942</v>
      </c>
      <c r="E77" s="16">
        <v>0.39404273200374956</v>
      </c>
      <c r="F77" s="16">
        <v>1.4072954714419628</v>
      </c>
      <c r="G77" s="16">
        <v>14.072954714419627</v>
      </c>
      <c r="H77" s="16">
        <v>2.0546513883052655</v>
      </c>
      <c r="I77" s="16">
        <v>0.75993955457865991</v>
      </c>
      <c r="J77" s="16">
        <v>3.2086336748876749</v>
      </c>
      <c r="K77" s="16">
        <v>1.0695445582958916</v>
      </c>
      <c r="L77" s="16">
        <v>4.3626159614700839</v>
      </c>
      <c r="M77" s="16">
        <v>1.0976904677247308</v>
      </c>
      <c r="N77" s="16">
        <v>8.4437728286517771E-2</v>
      </c>
      <c r="O77" s="16">
        <v>2.0546513883052655</v>
      </c>
      <c r="P77" s="16">
        <v>0.19702136600187478</v>
      </c>
      <c r="Q77" s="16">
        <v>0.39404273200374956</v>
      </c>
      <c r="R77" s="16">
        <v>1.5198791091573198</v>
      </c>
      <c r="S77" s="16">
        <v>3.4338009503183891</v>
      </c>
      <c r="T77" s="16">
        <v>0.16887545657303554</v>
      </c>
      <c r="U77" s="16">
        <v>0.2814590942883925</v>
      </c>
      <c r="V77" s="16">
        <v>0.39404273200374956</v>
      </c>
      <c r="W77" s="16">
        <v>6.4735591686330283</v>
      </c>
      <c r="X77" s="16">
        <v>0.90066910172285608</v>
      </c>
      <c r="Y77" s="16">
        <v>0.39404273200374956</v>
      </c>
      <c r="Z77" s="16">
        <v>0.50662636971910657</v>
      </c>
      <c r="AA77" s="16">
        <v>4.1937405048970486</v>
      </c>
      <c r="AB77" s="16">
        <v>7.120915085496331</v>
      </c>
      <c r="AC77" s="16">
        <v>1.8294841128745514</v>
      </c>
      <c r="AD77" s="16">
        <v>5.3195768820506188</v>
      </c>
      <c r="AE77" s="16">
        <v>1.913921841161069</v>
      </c>
      <c r="AF77" s="16">
        <v>113.28728545107799</v>
      </c>
      <c r="AG77" s="16">
        <v>448.8428176616996</v>
      </c>
      <c r="AH77" s="16">
        <v>139.80073213304456</v>
      </c>
      <c r="AI77" s="16">
        <v>59.218993438277785</v>
      </c>
      <c r="AJ77" s="16">
        <v>56.432548404822697</v>
      </c>
      <c r="AK77" s="16">
        <v>10.808029220674275</v>
      </c>
      <c r="AL77" s="16">
        <v>14.917331997284803</v>
      </c>
      <c r="AM77" s="16">
        <v>137.0142870995895</v>
      </c>
      <c r="AN77" s="16">
        <v>366.76934576720436</v>
      </c>
      <c r="AO77" s="16">
        <v>11.849427869541326</v>
      </c>
      <c r="AP77" s="16">
        <v>460.3544946180948</v>
      </c>
      <c r="AQ77" s="16">
        <v>24.261773927659437</v>
      </c>
      <c r="AR77" s="16">
        <v>52.886163816788958</v>
      </c>
      <c r="AS77" s="16">
        <v>72.503862688689921</v>
      </c>
      <c r="AT77" s="16">
        <v>0.92881501115169529</v>
      </c>
      <c r="AU77" s="16">
        <v>2.8145909428839253E-2</v>
      </c>
      <c r="AV77" s="16">
        <v>4.5314914180431201</v>
      </c>
      <c r="AW77" s="16">
        <v>1.7731922940168729</v>
      </c>
      <c r="AX77" s="16">
        <v>1.2384200148689271</v>
      </c>
      <c r="AY77" s="16">
        <v>0.19702136600187478</v>
      </c>
      <c r="AZ77" s="16">
        <v>2.7301532145974079</v>
      </c>
      <c r="BA77" s="16">
        <v>35.914180431198886</v>
      </c>
      <c r="BB77" s="16">
        <v>1.0413986488670524</v>
      </c>
      <c r="BC77" s="16">
        <v>2.9834663994569612</v>
      </c>
      <c r="BD77" s="16">
        <v>26.626030319681934</v>
      </c>
      <c r="BE77" s="16">
        <v>36.336369072631477</v>
      </c>
      <c r="BF77" s="16">
        <v>2.3642563920224973</v>
      </c>
      <c r="BG77" s="16">
        <v>2.4486941203090149</v>
      </c>
      <c r="BH77" s="16">
        <v>1.8576300223033906</v>
      </c>
      <c r="BI77" s="16">
        <v>34.929073601189515</v>
      </c>
      <c r="BJ77" s="16">
        <v>5.6291818857678505E-2</v>
      </c>
      <c r="BK77" s="16">
        <v>5.1788473349064228</v>
      </c>
      <c r="BL77" s="16">
        <v>3.0960500371723181</v>
      </c>
      <c r="BM77" s="16">
        <v>0</v>
      </c>
      <c r="BN77" s="16">
        <v>0.59106409800562432</v>
      </c>
      <c r="BO77" s="16">
        <v>0.14072954714419625</v>
      </c>
      <c r="BP77" s="16">
        <v>3.5745304974625851</v>
      </c>
      <c r="BQ77" s="16">
        <v>24.937275753951578</v>
      </c>
      <c r="BR77" s="16">
        <v>0</v>
      </c>
      <c r="BS77" s="16">
        <f t="shared" si="4"/>
        <v>2236.0799204835639</v>
      </c>
      <c r="BT77" s="16">
        <v>277.40608333063966</v>
      </c>
      <c r="BU77" s="16">
        <v>0</v>
      </c>
      <c r="BV77" s="16">
        <v>0</v>
      </c>
      <c r="BW77" s="16">
        <v>118.6631541519863</v>
      </c>
      <c r="BX77" s="16">
        <v>819.77775802437213</v>
      </c>
      <c r="BY77" s="16">
        <v>31.073084009438539</v>
      </c>
      <c r="BZ77" s="16">
        <f t="shared" si="5"/>
        <v>1246.9200795164368</v>
      </c>
      <c r="CA77" s="16">
        <f t="shared" si="6"/>
        <v>3483.0000000000009</v>
      </c>
    </row>
    <row r="78" spans="1:79" x14ac:dyDescent="0.2">
      <c r="A78" s="18" t="s">
        <v>271</v>
      </c>
      <c r="B78" s="15" t="s">
        <v>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1.6395276789349762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0.12611751376422894</v>
      </c>
      <c r="AF78" s="16">
        <v>0</v>
      </c>
      <c r="AG78" s="16">
        <v>242.77621399614074</v>
      </c>
      <c r="AH78" s="16">
        <v>2.522350275284579</v>
      </c>
      <c r="AI78" s="16">
        <v>3.7835254129268678</v>
      </c>
      <c r="AJ78" s="16">
        <v>0</v>
      </c>
      <c r="AK78" s="16">
        <v>0.12611751376422894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0.37835254129268681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0.25223502752845789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148.94478375555437</v>
      </c>
      <c r="BR78" s="16">
        <v>0</v>
      </c>
      <c r="BS78" s="16">
        <f t="shared" si="4"/>
        <v>400.54922371519115</v>
      </c>
      <c r="BT78" s="16">
        <v>104.80365393807425</v>
      </c>
      <c r="BU78" s="16">
        <v>0</v>
      </c>
      <c r="BV78" s="16">
        <v>0</v>
      </c>
      <c r="BW78" s="16">
        <v>6109.3846017667784</v>
      </c>
      <c r="BX78" s="16">
        <v>318.82507479597075</v>
      </c>
      <c r="BY78" s="16">
        <v>190.43744578398568</v>
      </c>
      <c r="BZ78" s="16">
        <f t="shared" si="5"/>
        <v>6723.4507762848098</v>
      </c>
      <c r="CA78" s="16">
        <f t="shared" si="6"/>
        <v>7124.0000000000009</v>
      </c>
    </row>
    <row r="79" spans="1:79" x14ac:dyDescent="0.2">
      <c r="A79" s="18" t="s">
        <v>200</v>
      </c>
      <c r="B79" s="15" t="s">
        <v>199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140.01772188977696</v>
      </c>
      <c r="AI79" s="16">
        <v>0</v>
      </c>
      <c r="AJ79" s="16">
        <v>0</v>
      </c>
      <c r="AK79" s="16">
        <v>0</v>
      </c>
      <c r="AL79" s="16">
        <v>0</v>
      </c>
      <c r="AM79" s="16">
        <v>58.234569192785713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f t="shared" si="4"/>
        <v>198.25229108256269</v>
      </c>
      <c r="BT79" s="16">
        <v>96.611248273841909</v>
      </c>
      <c r="BU79" s="16">
        <v>0</v>
      </c>
      <c r="BV79" s="16">
        <v>0</v>
      </c>
      <c r="BW79" s="16">
        <v>11.921266267732351</v>
      </c>
      <c r="BX79" s="16">
        <v>1241.2814370004603</v>
      </c>
      <c r="BY79" s="16">
        <v>12.933757375402772</v>
      </c>
      <c r="BZ79" s="16">
        <f t="shared" si="5"/>
        <v>1362.7477089174374</v>
      </c>
      <c r="CA79" s="16">
        <f t="shared" si="6"/>
        <v>1561</v>
      </c>
    </row>
    <row r="80" spans="1:79" x14ac:dyDescent="0.2">
      <c r="A80" s="18" t="s">
        <v>201</v>
      </c>
      <c r="B80" s="15" t="s">
        <v>62</v>
      </c>
      <c r="C80" s="16">
        <v>0</v>
      </c>
      <c r="D80" s="16">
        <v>0</v>
      </c>
      <c r="E80" s="16">
        <v>0</v>
      </c>
      <c r="F80" s="16">
        <v>4.1729581331503085E-3</v>
      </c>
      <c r="G80" s="16">
        <v>4.46945778997941E-2</v>
      </c>
      <c r="H80" s="16">
        <v>6.3884694577899789E-2</v>
      </c>
      <c r="I80" s="16">
        <v>1.4001372683596431E-2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3.0199039121482499E-4</v>
      </c>
      <c r="AE80" s="16">
        <v>0</v>
      </c>
      <c r="AF80" s="16">
        <v>0</v>
      </c>
      <c r="AG80" s="16">
        <v>0</v>
      </c>
      <c r="AH80" s="16">
        <v>7.5442690459848999E-2</v>
      </c>
      <c r="AI80" s="16">
        <v>0</v>
      </c>
      <c r="AJ80" s="16">
        <v>0</v>
      </c>
      <c r="AK80" s="16">
        <v>0</v>
      </c>
      <c r="AL80" s="16">
        <v>0</v>
      </c>
      <c r="AM80" s="16">
        <v>4.0933424845573094E-2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1.6472203157172271E-4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f t="shared" si="4"/>
        <v>0.24359643102264925</v>
      </c>
      <c r="BT80" s="16">
        <v>0.32513383665065204</v>
      </c>
      <c r="BU80" s="16">
        <v>0</v>
      </c>
      <c r="BV80" s="16">
        <v>0</v>
      </c>
      <c r="BW80" s="16">
        <v>0</v>
      </c>
      <c r="BX80" s="16">
        <v>0.38962251201098147</v>
      </c>
      <c r="BY80" s="16">
        <v>4.1647220315717229E-2</v>
      </c>
      <c r="BZ80" s="16">
        <f t="shared" si="5"/>
        <v>0.75640356897735073</v>
      </c>
      <c r="CA80" s="16">
        <f t="shared" si="6"/>
        <v>1</v>
      </c>
    </row>
    <row r="81" spans="1:79" x14ac:dyDescent="0.2">
      <c r="A81" s="18" t="s">
        <v>272</v>
      </c>
      <c r="B81" s="15" t="s">
        <v>273</v>
      </c>
      <c r="C81" s="16">
        <v>0.39527037295966444</v>
      </c>
      <c r="D81" s="16">
        <v>0.98817593239916102</v>
      </c>
      <c r="E81" s="16">
        <v>0.19763518647983222</v>
      </c>
      <c r="F81" s="16">
        <v>1.3010983109922287</v>
      </c>
      <c r="G81" s="16">
        <v>139.4151544626483</v>
      </c>
      <c r="H81" s="16">
        <v>122.66557240848252</v>
      </c>
      <c r="I81" s="16">
        <v>17.243670020365361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3.0468757915640801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2.5857270231111382</v>
      </c>
      <c r="AB81" s="16">
        <v>3.2939197746638699E-2</v>
      </c>
      <c r="AC81" s="16">
        <v>0</v>
      </c>
      <c r="AD81" s="16">
        <v>0.60937515831281597</v>
      </c>
      <c r="AE81" s="16">
        <v>1.4328551019787836</v>
      </c>
      <c r="AF81" s="16">
        <v>1.9269430681783639</v>
      </c>
      <c r="AG81" s="16">
        <v>15.909632511626494</v>
      </c>
      <c r="AH81" s="16">
        <v>454.70915529347394</v>
      </c>
      <c r="AI81" s="16">
        <v>41.717493946117912</v>
      </c>
      <c r="AJ81" s="16">
        <v>0.5764359605661773</v>
      </c>
      <c r="AK81" s="16">
        <v>10.705239267657578</v>
      </c>
      <c r="AL81" s="16">
        <v>0</v>
      </c>
      <c r="AM81" s="16">
        <v>282.38774228193358</v>
      </c>
      <c r="AN81" s="16">
        <v>0.72466235042605143</v>
      </c>
      <c r="AO81" s="16">
        <v>2.684544616351054</v>
      </c>
      <c r="AP81" s="16">
        <v>113.93668500562326</v>
      </c>
      <c r="AQ81" s="16">
        <v>9.8982289228649289</v>
      </c>
      <c r="AR81" s="16">
        <v>15.744936522893299</v>
      </c>
      <c r="AS81" s="16">
        <v>0.92229753690588367</v>
      </c>
      <c r="AT81" s="16">
        <v>4.7432444755159731</v>
      </c>
      <c r="AU81" s="16">
        <v>0</v>
      </c>
      <c r="AV81" s="16">
        <v>6.8678227301741703</v>
      </c>
      <c r="AW81" s="16">
        <v>0.19763518647983222</v>
      </c>
      <c r="AX81" s="16">
        <v>0</v>
      </c>
      <c r="AY81" s="16">
        <v>0</v>
      </c>
      <c r="AZ81" s="16">
        <v>0</v>
      </c>
      <c r="BA81" s="16">
        <v>1.3340375087388674</v>
      </c>
      <c r="BB81" s="16">
        <v>0</v>
      </c>
      <c r="BC81" s="16">
        <v>8.2347994366596761E-2</v>
      </c>
      <c r="BD81" s="16">
        <v>0</v>
      </c>
      <c r="BE81" s="16">
        <v>0</v>
      </c>
      <c r="BF81" s="16">
        <v>8.2347994366596761E-2</v>
      </c>
      <c r="BG81" s="16">
        <v>6.5878395493277397E-2</v>
      </c>
      <c r="BH81" s="16">
        <v>0</v>
      </c>
      <c r="BI81" s="16">
        <v>54.481433072940419</v>
      </c>
      <c r="BJ81" s="16">
        <v>0</v>
      </c>
      <c r="BK81" s="16">
        <v>2.3551526388846673</v>
      </c>
      <c r="BL81" s="16">
        <v>0.31292237859306771</v>
      </c>
      <c r="BM81" s="16">
        <v>0</v>
      </c>
      <c r="BN81" s="16">
        <v>5.0561668541090405</v>
      </c>
      <c r="BO81" s="16">
        <v>0</v>
      </c>
      <c r="BP81" s="16">
        <v>6.5878395493277397E-2</v>
      </c>
      <c r="BQ81" s="16">
        <v>0</v>
      </c>
      <c r="BR81" s="16">
        <v>0</v>
      </c>
      <c r="BS81" s="16">
        <f t="shared" si="4"/>
        <v>1317.403213876815</v>
      </c>
      <c r="BT81" s="16">
        <v>300.76781462455796</v>
      </c>
      <c r="BU81" s="16">
        <v>0</v>
      </c>
      <c r="BV81" s="16">
        <v>0</v>
      </c>
      <c r="BW81" s="16">
        <v>143.00552701703194</v>
      </c>
      <c r="BX81" s="16">
        <v>1436.4619441320406</v>
      </c>
      <c r="BY81" s="16">
        <v>53.361500349554696</v>
      </c>
      <c r="BZ81" s="16">
        <f t="shared" si="5"/>
        <v>1933.5967861231852</v>
      </c>
      <c r="CA81" s="16">
        <f t="shared" si="6"/>
        <v>3251</v>
      </c>
    </row>
    <row r="82" spans="1:79" x14ac:dyDescent="0.2">
      <c r="A82" s="18" t="s">
        <v>202</v>
      </c>
      <c r="B82" s="15" t="s">
        <v>14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174.46789376610724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13.943693871858178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1.7858918259522789</v>
      </c>
      <c r="BG82" s="16">
        <v>0</v>
      </c>
      <c r="BH82" s="16">
        <v>0</v>
      </c>
      <c r="BI82" s="16">
        <v>0</v>
      </c>
      <c r="BJ82" s="16">
        <v>0</v>
      </c>
      <c r="BK82" s="16">
        <v>2.1980207088643433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f t="shared" si="4"/>
        <v>192.39550017278205</v>
      </c>
      <c r="BT82" s="16">
        <v>1218.2529778880623</v>
      </c>
      <c r="BU82" s="16">
        <v>0</v>
      </c>
      <c r="BV82" s="16">
        <v>0</v>
      </c>
      <c r="BW82" s="16">
        <v>9836.1426721679363</v>
      </c>
      <c r="BX82" s="16">
        <v>5302.7249601352278</v>
      </c>
      <c r="BY82" s="16">
        <v>-51.516110364008043</v>
      </c>
      <c r="BZ82" s="16">
        <f t="shared" si="5"/>
        <v>16305.604499827217</v>
      </c>
      <c r="CA82" s="16">
        <f t="shared" si="6"/>
        <v>16498</v>
      </c>
    </row>
    <row r="83" spans="1:79" x14ac:dyDescent="0.2">
      <c r="A83" s="18" t="s">
        <v>274</v>
      </c>
      <c r="B83" s="15" t="s">
        <v>203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0.98118538938663002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0.48348265563978865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116.36289915001149</v>
      </c>
      <c r="AJ83" s="16">
        <v>0.79632437399494604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4.3655639788651506</v>
      </c>
      <c r="AR83" s="16">
        <v>0</v>
      </c>
      <c r="AS83" s="16">
        <v>12.86917068688261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f t="shared" si="4"/>
        <v>135.85862623478062</v>
      </c>
      <c r="BT83" s="16">
        <v>175.02072134160349</v>
      </c>
      <c r="BU83" s="16">
        <v>0</v>
      </c>
      <c r="BV83" s="16">
        <v>0</v>
      </c>
      <c r="BW83" s="16">
        <v>50.48127728003675</v>
      </c>
      <c r="BX83" s="16">
        <v>873.3971973351712</v>
      </c>
      <c r="BY83" s="16">
        <v>3.2421778084079946</v>
      </c>
      <c r="BZ83" s="16">
        <f t="shared" si="5"/>
        <v>1102.1413737652194</v>
      </c>
      <c r="CA83" s="16">
        <f t="shared" si="6"/>
        <v>1238</v>
      </c>
    </row>
    <row r="84" spans="1:79" x14ac:dyDescent="0.2">
      <c r="A84" s="18" t="s">
        <v>275</v>
      </c>
      <c r="B84" s="15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709.12741753238913</v>
      </c>
      <c r="AJ84" s="16">
        <v>186.26464232039231</v>
      </c>
      <c r="AK84" s="16">
        <v>0.2977719758219336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281.65093190868504</v>
      </c>
      <c r="AR84" s="16">
        <v>0</v>
      </c>
      <c r="AS84" s="16">
        <v>190.43344998189934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0.47147229505139482</v>
      </c>
      <c r="BG84" s="16">
        <v>0</v>
      </c>
      <c r="BH84" s="16">
        <v>2.9777197582193358</v>
      </c>
      <c r="BI84" s="16">
        <v>0</v>
      </c>
      <c r="BJ84" s="16">
        <v>0</v>
      </c>
      <c r="BK84" s="16">
        <v>13.987011419858048</v>
      </c>
      <c r="BL84" s="16">
        <v>4.1688076615070697</v>
      </c>
      <c r="BM84" s="16">
        <v>0</v>
      </c>
      <c r="BN84" s="16">
        <v>2.9611768706736727</v>
      </c>
      <c r="BO84" s="16">
        <v>0</v>
      </c>
      <c r="BP84" s="16">
        <v>0</v>
      </c>
      <c r="BQ84" s="16">
        <v>0</v>
      </c>
      <c r="BR84" s="16">
        <v>0</v>
      </c>
      <c r="BS84" s="16">
        <f t="shared" si="4"/>
        <v>1392.340401724497</v>
      </c>
      <c r="BT84" s="16">
        <v>136.45400792040107</v>
      </c>
      <c r="BU84" s="16">
        <v>0</v>
      </c>
      <c r="BV84" s="16">
        <v>0</v>
      </c>
      <c r="BW84" s="16">
        <v>0</v>
      </c>
      <c r="BX84" s="16">
        <v>0</v>
      </c>
      <c r="BY84" s="16">
        <v>-20.794409644898362</v>
      </c>
      <c r="BZ84" s="16">
        <f t="shared" si="5"/>
        <v>115.6595982755027</v>
      </c>
      <c r="CA84" s="16">
        <f t="shared" si="6"/>
        <v>1507.9999999999998</v>
      </c>
    </row>
    <row r="85" spans="1:79" x14ac:dyDescent="0.2">
      <c r="A85" s="18" t="s">
        <v>276</v>
      </c>
      <c r="B85" s="15" t="s">
        <v>277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312.91355551508531</v>
      </c>
      <c r="AL85" s="16">
        <v>0</v>
      </c>
      <c r="AM85" s="16">
        <v>84.960996782613975</v>
      </c>
      <c r="AN85" s="16">
        <v>0</v>
      </c>
      <c r="AO85" s="16">
        <v>0</v>
      </c>
      <c r="AP85" s="16">
        <v>0</v>
      </c>
      <c r="AQ85" s="16">
        <v>6.0553633217993079</v>
      </c>
      <c r="AR85" s="16">
        <v>0</v>
      </c>
      <c r="AS85" s="16">
        <v>42.015722697747826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7.9941419292175073</v>
      </c>
      <c r="BL85" s="16">
        <v>5.311722212104656E-2</v>
      </c>
      <c r="BM85" s="16">
        <v>0</v>
      </c>
      <c r="BN85" s="16">
        <v>2.655861106052328E-2</v>
      </c>
      <c r="BO85" s="16">
        <v>0</v>
      </c>
      <c r="BP85" s="16">
        <v>0</v>
      </c>
      <c r="BQ85" s="16">
        <v>4.1962605475626784</v>
      </c>
      <c r="BR85" s="16">
        <v>0</v>
      </c>
      <c r="BS85" s="16">
        <f t="shared" si="4"/>
        <v>458.21571662720817</v>
      </c>
      <c r="BT85" s="16">
        <v>932.12757239118559</v>
      </c>
      <c r="BU85" s="16">
        <v>0</v>
      </c>
      <c r="BV85" s="16">
        <v>0</v>
      </c>
      <c r="BW85" s="16">
        <v>534.0405512050022</v>
      </c>
      <c r="BX85" s="16">
        <v>839.0927578461725</v>
      </c>
      <c r="BY85" s="16">
        <v>-138.47659806956838</v>
      </c>
      <c r="BZ85" s="16">
        <f t="shared" si="5"/>
        <v>2166.7842833727918</v>
      </c>
      <c r="CA85" s="16">
        <f t="shared" si="6"/>
        <v>2625</v>
      </c>
    </row>
    <row r="86" spans="1:79" x14ac:dyDescent="0.2">
      <c r="A86" s="18" t="s">
        <v>204</v>
      </c>
      <c r="B86" s="15" t="s">
        <v>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64.265075104973818</v>
      </c>
      <c r="AK86" s="16">
        <v>0.38948530366650796</v>
      </c>
      <c r="AL86" s="16">
        <v>268.27747716549067</v>
      </c>
      <c r="AM86" s="16">
        <v>0</v>
      </c>
      <c r="AN86" s="16">
        <v>0</v>
      </c>
      <c r="AO86" s="16">
        <v>0</v>
      </c>
      <c r="AP86" s="16">
        <v>7.789706073330159E-2</v>
      </c>
      <c r="AQ86" s="16">
        <v>1.2463529717328254</v>
      </c>
      <c r="AR86" s="16">
        <v>13.320397385394571</v>
      </c>
      <c r="AS86" s="16">
        <v>0</v>
      </c>
      <c r="AT86" s="16">
        <v>0</v>
      </c>
      <c r="AU86" s="16">
        <v>0</v>
      </c>
      <c r="AV86" s="16">
        <v>5.0633089476646029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14.956235660793904</v>
      </c>
      <c r="BL86" s="16">
        <v>11.061382624128825</v>
      </c>
      <c r="BM86" s="16">
        <v>0</v>
      </c>
      <c r="BN86" s="16">
        <v>8.4907796199298726</v>
      </c>
      <c r="BO86" s="16">
        <v>3.6611618544651749</v>
      </c>
      <c r="BP86" s="16">
        <v>0.93476472879961903</v>
      </c>
      <c r="BQ86" s="16">
        <v>0</v>
      </c>
      <c r="BR86" s="16">
        <v>0</v>
      </c>
      <c r="BS86" s="16">
        <f t="shared" si="4"/>
        <v>391.74431842777363</v>
      </c>
      <c r="BT86" s="16">
        <v>214.84009350244577</v>
      </c>
      <c r="BU86" s="16">
        <v>0</v>
      </c>
      <c r="BV86" s="16">
        <v>0</v>
      </c>
      <c r="BW86" s="16">
        <v>5527.653326695814</v>
      </c>
      <c r="BX86" s="16">
        <v>1190.3449850655816</v>
      </c>
      <c r="BY86" s="16">
        <v>-126.58272369161509</v>
      </c>
      <c r="BZ86" s="16">
        <f t="shared" si="5"/>
        <v>6806.2556815722264</v>
      </c>
      <c r="CA86" s="16">
        <f t="shared" si="6"/>
        <v>7198</v>
      </c>
    </row>
    <row r="87" spans="1:79" x14ac:dyDescent="0.2">
      <c r="A87" s="18" t="s">
        <v>278</v>
      </c>
      <c r="B87" s="15" t="s">
        <v>52</v>
      </c>
      <c r="C87" s="16">
        <v>1.0376423373546406</v>
      </c>
      <c r="D87" s="16">
        <v>0.31129270120639219</v>
      </c>
      <c r="E87" s="16">
        <v>2.4903416096511375</v>
      </c>
      <c r="F87" s="16">
        <v>0</v>
      </c>
      <c r="G87" s="16">
        <v>10.895244542223727</v>
      </c>
      <c r="H87" s="16">
        <v>9.3387810361917651</v>
      </c>
      <c r="I87" s="16">
        <v>0.8301138698837125</v>
      </c>
      <c r="J87" s="16">
        <v>2.2828131421802094</v>
      </c>
      <c r="K87" s="16">
        <v>1.0376423373546406</v>
      </c>
      <c r="L87" s="16">
        <v>3.9430408819476348</v>
      </c>
      <c r="M87" s="16">
        <v>1.3489350385610328</v>
      </c>
      <c r="N87" s="16">
        <v>0</v>
      </c>
      <c r="O87" s="16">
        <v>1.660227739767425</v>
      </c>
      <c r="P87" s="16">
        <v>312.33034354374684</v>
      </c>
      <c r="Q87" s="16">
        <v>49.910596426758218</v>
      </c>
      <c r="R87" s="16">
        <v>1.660227739767425</v>
      </c>
      <c r="S87" s="16">
        <v>0.20752846747092812</v>
      </c>
      <c r="T87" s="16">
        <v>0</v>
      </c>
      <c r="U87" s="16">
        <v>0.8301138698837125</v>
      </c>
      <c r="V87" s="16">
        <v>0.20752846747092812</v>
      </c>
      <c r="W87" s="16">
        <v>22.828131421802095</v>
      </c>
      <c r="X87" s="16">
        <v>12.03665111331383</v>
      </c>
      <c r="Y87" s="16">
        <v>0</v>
      </c>
      <c r="Z87" s="16">
        <v>12.970529216933008</v>
      </c>
      <c r="AA87" s="16">
        <v>0.20752846747092812</v>
      </c>
      <c r="AB87" s="16">
        <v>24.592123395304984</v>
      </c>
      <c r="AC87" s="16">
        <v>1.3489350385610328</v>
      </c>
      <c r="AD87" s="16">
        <v>0.10376423373546406</v>
      </c>
      <c r="AE87" s="16">
        <v>0.41505693494185625</v>
      </c>
      <c r="AF87" s="16">
        <v>5.9145613229214513</v>
      </c>
      <c r="AG87" s="16">
        <v>0.31129270120639219</v>
      </c>
      <c r="AH87" s="16">
        <v>93.49157459565312</v>
      </c>
      <c r="AI87" s="16">
        <v>67.758044629258038</v>
      </c>
      <c r="AJ87" s="16">
        <v>5.6032686217150598</v>
      </c>
      <c r="AK87" s="16">
        <v>0.93387810361917645</v>
      </c>
      <c r="AL87" s="16">
        <v>205.76447549742522</v>
      </c>
      <c r="AM87" s="16">
        <v>23.969537992892196</v>
      </c>
      <c r="AN87" s="16">
        <v>14.31946425549404</v>
      </c>
      <c r="AO87" s="16">
        <v>8.1973744651016602</v>
      </c>
      <c r="AP87" s="16">
        <v>131.78057684403936</v>
      </c>
      <c r="AQ87" s="16">
        <v>4.1505693494185625</v>
      </c>
      <c r="AR87" s="16">
        <v>75.332833691946902</v>
      </c>
      <c r="AS87" s="16">
        <v>23.24318835674395</v>
      </c>
      <c r="AT87" s="16">
        <v>20.649082513357349</v>
      </c>
      <c r="AU87" s="16">
        <v>0.20752846747092812</v>
      </c>
      <c r="AV87" s="16">
        <v>31.44056282184561</v>
      </c>
      <c r="AW87" s="16">
        <v>1.1414065710901047</v>
      </c>
      <c r="AX87" s="16">
        <v>1.4526992722964969</v>
      </c>
      <c r="AY87" s="16">
        <v>0.20752846747092812</v>
      </c>
      <c r="AZ87" s="16">
        <v>9.6500737373981575</v>
      </c>
      <c r="BA87" s="16">
        <v>0.31129270120639219</v>
      </c>
      <c r="BB87" s="16">
        <v>20.026497110944565</v>
      </c>
      <c r="BC87" s="16">
        <v>41.816986195392019</v>
      </c>
      <c r="BD87" s="16">
        <v>34.864782535115928</v>
      </c>
      <c r="BE87" s="16">
        <v>58.938084761743589</v>
      </c>
      <c r="BF87" s="16">
        <v>73.983898653385879</v>
      </c>
      <c r="BG87" s="16">
        <v>74.502719822063199</v>
      </c>
      <c r="BH87" s="16">
        <v>123.06438121026038</v>
      </c>
      <c r="BI87" s="16">
        <v>46.27884824601697</v>
      </c>
      <c r="BJ87" s="16">
        <v>3.9430408819476348</v>
      </c>
      <c r="BK87" s="16">
        <v>182.10623020573945</v>
      </c>
      <c r="BL87" s="16">
        <v>196.321930227498</v>
      </c>
      <c r="BM87" s="16">
        <v>6.5371467253342361</v>
      </c>
      <c r="BN87" s="16">
        <v>650.49798128762427</v>
      </c>
      <c r="BO87" s="16">
        <v>3052.9512849648236</v>
      </c>
      <c r="BP87" s="16">
        <v>36.421246041147889</v>
      </c>
      <c r="BQ87" s="16">
        <v>22.620602954331165</v>
      </c>
      <c r="BR87" s="16">
        <v>0</v>
      </c>
      <c r="BS87" s="16">
        <f t="shared" si="4"/>
        <v>5825.5316103764235</v>
      </c>
      <c r="BT87" s="16">
        <v>359.33554142591203</v>
      </c>
      <c r="BU87" s="16">
        <v>0</v>
      </c>
      <c r="BV87" s="16">
        <v>0</v>
      </c>
      <c r="BW87" s="16">
        <v>5714.6076445132121</v>
      </c>
      <c r="BX87" s="16">
        <v>1060.7817614776491</v>
      </c>
      <c r="BY87" s="16">
        <v>-84.256557793196819</v>
      </c>
      <c r="BZ87" s="16">
        <f t="shared" si="5"/>
        <v>7050.4683896235765</v>
      </c>
      <c r="CA87" s="16">
        <f t="shared" si="6"/>
        <v>12876</v>
      </c>
    </row>
    <row r="88" spans="1:79" x14ac:dyDescent="0.2">
      <c r="A88" s="18" t="s">
        <v>279</v>
      </c>
      <c r="B88" s="15" t="s">
        <v>280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f t="shared" si="4"/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f t="shared" si="5"/>
        <v>0</v>
      </c>
      <c r="CA88" s="16">
        <f t="shared" si="6"/>
        <v>0</v>
      </c>
    </row>
    <row r="89" spans="1:79" x14ac:dyDescent="0.2">
      <c r="A89" s="18" t="s">
        <v>281</v>
      </c>
      <c r="B89" s="15" t="s">
        <v>205</v>
      </c>
      <c r="C89" s="16">
        <v>1441.8824193423895</v>
      </c>
      <c r="D89" s="16">
        <v>851.92402651281259</v>
      </c>
      <c r="E89" s="16">
        <v>77.54504187249151</v>
      </c>
      <c r="F89" s="16">
        <v>105.80411585365853</v>
      </c>
      <c r="G89" s="16">
        <v>56.250289441185551</v>
      </c>
      <c r="H89" s="16">
        <v>243.21553720284038</v>
      </c>
      <c r="I89" s="16">
        <v>70.312861801481944</v>
      </c>
      <c r="J89" s="16">
        <v>287.27826393176906</v>
      </c>
      <c r="K89" s="16">
        <v>7.7678971133065753</v>
      </c>
      <c r="L89" s="16">
        <v>544.15458571318311</v>
      </c>
      <c r="M89" s="16">
        <v>118.25953708706392</v>
      </c>
      <c r="N89" s="16">
        <v>9.2411189796233408</v>
      </c>
      <c r="O89" s="16">
        <v>223.26007737727696</v>
      </c>
      <c r="P89" s="16">
        <v>36.964475918493363</v>
      </c>
      <c r="Q89" s="16">
        <v>39.107344087681383</v>
      </c>
      <c r="R89" s="16">
        <v>157.50081043531955</v>
      </c>
      <c r="S89" s="16">
        <v>356.65362090923128</v>
      </c>
      <c r="T89" s="16">
        <v>21.026893910157458</v>
      </c>
      <c r="U89" s="16">
        <v>5.8928874652670578</v>
      </c>
      <c r="V89" s="16">
        <v>33.34838588298858</v>
      </c>
      <c r="W89" s="16">
        <v>790.85228369095398</v>
      </c>
      <c r="X89" s="16">
        <v>112.63450814294535</v>
      </c>
      <c r="Y89" s="16">
        <v>34.018032185859838</v>
      </c>
      <c r="Z89" s="16">
        <v>47.678816764433464</v>
      </c>
      <c r="AA89" s="16">
        <v>352.50181383142944</v>
      </c>
      <c r="AB89" s="16">
        <v>594.77984621025007</v>
      </c>
      <c r="AC89" s="16">
        <v>471.56492648193887</v>
      </c>
      <c r="AD89" s="16">
        <v>454.28805186786047</v>
      </c>
      <c r="AE89" s="16">
        <v>216.1618265668416</v>
      </c>
      <c r="AF89" s="16">
        <v>26.384064333127508</v>
      </c>
      <c r="AG89" s="16">
        <v>97.500501698054947</v>
      </c>
      <c r="AH89" s="16">
        <v>96.562996874035193</v>
      </c>
      <c r="AI89" s="16">
        <v>100.44694543068849</v>
      </c>
      <c r="AJ89" s="16">
        <v>210.40286836214881</v>
      </c>
      <c r="AK89" s="16">
        <v>34.553749228156839</v>
      </c>
      <c r="AL89" s="16">
        <v>64.955691378511887</v>
      </c>
      <c r="AM89" s="16">
        <v>47.277028982710711</v>
      </c>
      <c r="AN89" s="16">
        <v>16671.916144064526</v>
      </c>
      <c r="AO89" s="16">
        <v>732.05733829885764</v>
      </c>
      <c r="AP89" s="16">
        <v>103.12553064217352</v>
      </c>
      <c r="AQ89" s="16">
        <v>294.24258548163016</v>
      </c>
      <c r="AR89" s="16">
        <v>3751.4925179453535</v>
      </c>
      <c r="AS89" s="16">
        <v>274.15319639549244</v>
      </c>
      <c r="AT89" s="16">
        <v>12.187562712256868</v>
      </c>
      <c r="AU89" s="16">
        <v>8.1696848950293308</v>
      </c>
      <c r="AV89" s="16">
        <v>215.76003878511887</v>
      </c>
      <c r="AW89" s="16">
        <v>288.21576875578882</v>
      </c>
      <c r="AX89" s="16">
        <v>378.88587816455697</v>
      </c>
      <c r="AY89" s="16">
        <v>20.491176867860453</v>
      </c>
      <c r="AZ89" s="16">
        <v>74.598598139857984</v>
      </c>
      <c r="BA89" s="16">
        <v>323.17130576566842</v>
      </c>
      <c r="BB89" s="16">
        <v>153.48293261809201</v>
      </c>
      <c r="BC89" s="16">
        <v>398.3056209478234</v>
      </c>
      <c r="BD89" s="16">
        <v>155.89365930842851</v>
      </c>
      <c r="BE89" s="16">
        <v>241.20659829422661</v>
      </c>
      <c r="BF89" s="16">
        <v>56.786006483482559</v>
      </c>
      <c r="BG89" s="16">
        <v>48.750250849027474</v>
      </c>
      <c r="BH89" s="16">
        <v>34.687678488731088</v>
      </c>
      <c r="BI89" s="16">
        <v>1406.6590238113615</v>
      </c>
      <c r="BJ89" s="16">
        <v>19.821530564989192</v>
      </c>
      <c r="BK89" s="16">
        <v>1014.648078110528</v>
      </c>
      <c r="BL89" s="16">
        <v>343.66248263352884</v>
      </c>
      <c r="BM89" s="16">
        <v>473.57386539055267</v>
      </c>
      <c r="BN89" s="16">
        <v>237.0547912164248</v>
      </c>
      <c r="BO89" s="16">
        <v>327.72490062519296</v>
      </c>
      <c r="BP89" s="16">
        <v>222.99221885612843</v>
      </c>
      <c r="BQ89" s="16">
        <v>577.7708301173202</v>
      </c>
      <c r="BR89" s="16">
        <v>0</v>
      </c>
      <c r="BS89" s="16">
        <f t="shared" si="4"/>
        <v>37301.441938098178</v>
      </c>
      <c r="BT89" s="16">
        <v>0</v>
      </c>
      <c r="BU89" s="16">
        <v>0</v>
      </c>
      <c r="BV89" s="16">
        <v>0</v>
      </c>
      <c r="BW89" s="16">
        <v>18224.558061901822</v>
      </c>
      <c r="BX89" s="16">
        <v>0</v>
      </c>
      <c r="BY89" s="16">
        <v>0</v>
      </c>
      <c r="BZ89" s="16">
        <f t="shared" si="5"/>
        <v>18224.558061901822</v>
      </c>
      <c r="CA89" s="16">
        <f t="shared" si="6"/>
        <v>55526</v>
      </c>
    </row>
    <row r="90" spans="1:79" x14ac:dyDescent="0.2">
      <c r="A90" s="18" t="s">
        <v>282</v>
      </c>
      <c r="B90" s="15" t="s">
        <v>283</v>
      </c>
      <c r="C90" s="16">
        <v>1.6863965959772416E-2</v>
      </c>
      <c r="D90" s="16">
        <v>2.8106609932954021E-3</v>
      </c>
      <c r="E90" s="16">
        <v>2.8106609932954021E-3</v>
      </c>
      <c r="F90" s="16">
        <v>8.9941151785452866E-2</v>
      </c>
      <c r="G90" s="16">
        <v>0.26982345535635865</v>
      </c>
      <c r="H90" s="16">
        <v>0.8769262299081656</v>
      </c>
      <c r="I90" s="16">
        <v>0.17707164257761035</v>
      </c>
      <c r="J90" s="16">
        <v>0.65769467243112412</v>
      </c>
      <c r="K90" s="16">
        <v>0.14896503264465633</v>
      </c>
      <c r="L90" s="16">
        <v>1.2647974469829311</v>
      </c>
      <c r="M90" s="16">
        <v>1.6358046980979242</v>
      </c>
      <c r="N90" s="16">
        <v>2.8106609932954021E-3</v>
      </c>
      <c r="O90" s="16">
        <v>0.25014882840329083</v>
      </c>
      <c r="P90" s="16">
        <v>0.1068051177452253</v>
      </c>
      <c r="Q90" s="16">
        <v>8.9941151785452866E-2</v>
      </c>
      <c r="R90" s="16">
        <v>0.81509168805566667</v>
      </c>
      <c r="S90" s="16">
        <v>1.172045634204183</v>
      </c>
      <c r="T90" s="16">
        <v>2.2485287946363217E-2</v>
      </c>
      <c r="U90" s="16">
        <v>1.180477617184069</v>
      </c>
      <c r="V90" s="16">
        <v>0.17145032059101956</v>
      </c>
      <c r="W90" s="16">
        <v>2.2176115237100724</v>
      </c>
      <c r="X90" s="16">
        <v>1.5065142924063357</v>
      </c>
      <c r="Y90" s="16">
        <v>0.47500170786692303</v>
      </c>
      <c r="Z90" s="16">
        <v>0.26420213336976783</v>
      </c>
      <c r="AA90" s="16">
        <v>1.8466042725950793</v>
      </c>
      <c r="AB90" s="16">
        <v>2.5605121648921116</v>
      </c>
      <c r="AC90" s="16">
        <v>15.281563820547102</v>
      </c>
      <c r="AD90" s="16">
        <v>8.9013633657665405</v>
      </c>
      <c r="AE90" s="16">
        <v>0.60710277455180695</v>
      </c>
      <c r="AF90" s="16">
        <v>6.4645202845794253E-2</v>
      </c>
      <c r="AG90" s="16">
        <v>0.19955693052397358</v>
      </c>
      <c r="AH90" s="16">
        <v>0.28668742131613106</v>
      </c>
      <c r="AI90" s="16">
        <v>0.45813774190715056</v>
      </c>
      <c r="AJ90" s="16">
        <v>1.0539978724857759</v>
      </c>
      <c r="AK90" s="16">
        <v>0.32041535323567588</v>
      </c>
      <c r="AL90" s="16">
        <v>0.26701279436306324</v>
      </c>
      <c r="AM90" s="16">
        <v>8.9941151785452866E-2</v>
      </c>
      <c r="AN90" s="16">
        <v>0.30917270926249429</v>
      </c>
      <c r="AO90" s="16">
        <v>3.1423189905042599</v>
      </c>
      <c r="AP90" s="16">
        <v>1.0062166355997542</v>
      </c>
      <c r="AQ90" s="16">
        <v>1.7257458498833771</v>
      </c>
      <c r="AR90" s="16">
        <v>14.292211150907121</v>
      </c>
      <c r="AS90" s="16">
        <v>1.2001522441371368</v>
      </c>
      <c r="AT90" s="16">
        <v>3.9349253906135633E-2</v>
      </c>
      <c r="AU90" s="16">
        <v>2.8106609932954024E-2</v>
      </c>
      <c r="AV90" s="16">
        <v>2.6167253847580199</v>
      </c>
      <c r="AW90" s="16">
        <v>1.759473781802922</v>
      </c>
      <c r="AX90" s="16">
        <v>4.4801936233128714</v>
      </c>
      <c r="AY90" s="16">
        <v>9.2751812778748277E-2</v>
      </c>
      <c r="AZ90" s="16">
        <v>0.20236759151726899</v>
      </c>
      <c r="BA90" s="16">
        <v>0.15739701562454253</v>
      </c>
      <c r="BB90" s="16">
        <v>0.49467633481999085</v>
      </c>
      <c r="BC90" s="16">
        <v>1.6498580030644012</v>
      </c>
      <c r="BD90" s="16">
        <v>1.354738598768384</v>
      </c>
      <c r="BE90" s="16">
        <v>2.4340324201938186</v>
      </c>
      <c r="BF90" s="16">
        <v>0.28106609932954024</v>
      </c>
      <c r="BG90" s="16">
        <v>0.14053304966477012</v>
      </c>
      <c r="BH90" s="16">
        <v>0.19955693052397358</v>
      </c>
      <c r="BI90" s="16">
        <v>19.823591985712476</v>
      </c>
      <c r="BJ90" s="16">
        <v>0.1180477617184069</v>
      </c>
      <c r="BK90" s="16">
        <v>39.180614246537907</v>
      </c>
      <c r="BL90" s="16">
        <v>4.8540115354211606</v>
      </c>
      <c r="BM90" s="16">
        <v>1.0062166355997542</v>
      </c>
      <c r="BN90" s="16">
        <v>5.6662925624835312</v>
      </c>
      <c r="BO90" s="16">
        <v>7.1981028038295252</v>
      </c>
      <c r="BP90" s="16">
        <v>0.49186567382669544</v>
      </c>
      <c r="BQ90" s="16">
        <v>7.7995842563947422</v>
      </c>
      <c r="BR90" s="16">
        <v>0</v>
      </c>
      <c r="BS90" s="16">
        <f t="shared" si="4"/>
        <v>169.10060800062459</v>
      </c>
      <c r="BT90" s="16">
        <v>1.1242643973181608E-2</v>
      </c>
      <c r="BU90" s="16">
        <v>0</v>
      </c>
      <c r="BV90" s="16">
        <v>0</v>
      </c>
      <c r="BW90" s="16">
        <v>118.49184615534759</v>
      </c>
      <c r="BX90" s="16">
        <v>0</v>
      </c>
      <c r="BY90" s="16">
        <v>0.39630320005465175</v>
      </c>
      <c r="BZ90" s="16">
        <f t="shared" si="5"/>
        <v>118.89939199937541</v>
      </c>
      <c r="CA90" s="16">
        <f t="shared" si="6"/>
        <v>288</v>
      </c>
    </row>
    <row r="91" spans="1:79" x14ac:dyDescent="0.2">
      <c r="A91" s="18" t="s">
        <v>207</v>
      </c>
      <c r="B91" s="15" t="s">
        <v>206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f t="shared" si="4"/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f t="shared" si="5"/>
        <v>0</v>
      </c>
      <c r="CA91" s="16">
        <f t="shared" si="6"/>
        <v>0</v>
      </c>
    </row>
    <row r="92" spans="1:79" x14ac:dyDescent="0.2">
      <c r="A92" s="18" t="s">
        <v>208</v>
      </c>
      <c r="B92" s="15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f t="shared" si="4"/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f t="shared" si="5"/>
        <v>0</v>
      </c>
      <c r="CA92" s="16">
        <f t="shared" si="6"/>
        <v>0</v>
      </c>
    </row>
    <row r="93" spans="1:79" x14ac:dyDescent="0.2">
      <c r="A93" s="18" t="s">
        <v>284</v>
      </c>
      <c r="B93" s="15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f t="shared" si="4"/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f t="shared" si="5"/>
        <v>0</v>
      </c>
      <c r="CA93" s="16">
        <f t="shared" si="6"/>
        <v>0</v>
      </c>
    </row>
    <row r="94" spans="1:79" x14ac:dyDescent="0.2">
      <c r="A94" s="18" t="s">
        <v>285</v>
      </c>
      <c r="B94" s="15" t="s">
        <v>209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f t="shared" si="4"/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f t="shared" si="5"/>
        <v>0</v>
      </c>
      <c r="CA94" s="16">
        <f t="shared" si="6"/>
        <v>0</v>
      </c>
    </row>
    <row r="95" spans="1:79" x14ac:dyDescent="0.2">
      <c r="A95" s="18" t="s">
        <v>286</v>
      </c>
      <c r="B95" s="15" t="s">
        <v>287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f t="shared" si="4"/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f t="shared" si="5"/>
        <v>0</v>
      </c>
      <c r="CA95" s="16">
        <f t="shared" si="6"/>
        <v>0</v>
      </c>
    </row>
    <row r="96" spans="1:79" x14ac:dyDescent="0.2">
      <c r="A96" s="18" t="s">
        <v>211</v>
      </c>
      <c r="B96" s="15" t="s">
        <v>210</v>
      </c>
      <c r="C96" s="16">
        <v>80.598605363698354</v>
      </c>
      <c r="D96" s="16">
        <v>11.374109086153588</v>
      </c>
      <c r="E96" s="16">
        <v>8.4081015945372855</v>
      </c>
      <c r="F96" s="16">
        <v>11.440314610520023</v>
      </c>
      <c r="G96" s="16">
        <v>72.190503769161069</v>
      </c>
      <c r="H96" s="16">
        <v>44.18556696215893</v>
      </c>
      <c r="I96" s="16">
        <v>8.2492083360578405</v>
      </c>
      <c r="J96" s="16">
        <v>164.00432496053355</v>
      </c>
      <c r="K96" s="16">
        <v>25.952565551642646</v>
      </c>
      <c r="L96" s="16">
        <v>198.89463630164499</v>
      </c>
      <c r="M96" s="16">
        <v>42.755527635843926</v>
      </c>
      <c r="N96" s="16">
        <v>2.0126479407396336</v>
      </c>
      <c r="O96" s="16">
        <v>12.790907307595303</v>
      </c>
      <c r="P96" s="16">
        <v>8.5669948530167304</v>
      </c>
      <c r="Q96" s="16">
        <v>11.201974722800855</v>
      </c>
      <c r="R96" s="16">
        <v>8.6729236920030264</v>
      </c>
      <c r="S96" s="16">
        <v>47.495843180480698</v>
      </c>
      <c r="T96" s="16">
        <v>3.8001970986333875</v>
      </c>
      <c r="U96" s="16">
        <v>47.760665277946437</v>
      </c>
      <c r="V96" s="16">
        <v>12.737942888102156</v>
      </c>
      <c r="W96" s="16">
        <v>73.699989724715792</v>
      </c>
      <c r="X96" s="16">
        <v>29.474699447937006</v>
      </c>
      <c r="Y96" s="16">
        <v>20.616400287707958</v>
      </c>
      <c r="Z96" s="16">
        <v>39.352563683409151</v>
      </c>
      <c r="AA96" s="16">
        <v>37.90928325222086</v>
      </c>
      <c r="AB96" s="16">
        <v>32.162643737214282</v>
      </c>
      <c r="AC96" s="16">
        <v>67.503152644017447</v>
      </c>
      <c r="AD96" s="16">
        <v>9.520354403893398</v>
      </c>
      <c r="AE96" s="16">
        <v>31.421141864310201</v>
      </c>
      <c r="AF96" s="16">
        <v>16.458693357495822</v>
      </c>
      <c r="AG96" s="16">
        <v>18.206519200769712</v>
      </c>
      <c r="AH96" s="16">
        <v>22.033198509149674</v>
      </c>
      <c r="AI96" s="16">
        <v>59.333390937199333</v>
      </c>
      <c r="AJ96" s="16">
        <v>22.059680718896246</v>
      </c>
      <c r="AK96" s="16">
        <v>7.4017776241674689</v>
      </c>
      <c r="AL96" s="16">
        <v>19.530629688098418</v>
      </c>
      <c r="AM96" s="16">
        <v>0.76798408265064966</v>
      </c>
      <c r="AN96" s="16">
        <v>58.154932603476787</v>
      </c>
      <c r="AO96" s="16">
        <v>4.5814222861573244</v>
      </c>
      <c r="AP96" s="16">
        <v>21.794858621430507</v>
      </c>
      <c r="AQ96" s="16">
        <v>16.564622196482116</v>
      </c>
      <c r="AR96" s="16">
        <v>603.82086443163666</v>
      </c>
      <c r="AS96" s="16">
        <v>596.96197210727405</v>
      </c>
      <c r="AT96" s="16">
        <v>1.9464424163731984</v>
      </c>
      <c r="AU96" s="16">
        <v>1.046047284989678</v>
      </c>
      <c r="AV96" s="16">
        <v>76.87785489430469</v>
      </c>
      <c r="AW96" s="16">
        <v>0.38399204132532483</v>
      </c>
      <c r="AX96" s="16">
        <v>14.869760772701373</v>
      </c>
      <c r="AY96" s="16">
        <v>4.3166001886915826</v>
      </c>
      <c r="AZ96" s="16">
        <v>1.7875491578937535</v>
      </c>
      <c r="BA96" s="16">
        <v>2.6349798697841256</v>
      </c>
      <c r="BB96" s="16">
        <v>3.283794008575192</v>
      </c>
      <c r="BC96" s="16">
        <v>5.945256088105892</v>
      </c>
      <c r="BD96" s="16">
        <v>0.15889325847944477</v>
      </c>
      <c r="BE96" s="16">
        <v>8.1565206019448304</v>
      </c>
      <c r="BF96" s="16">
        <v>4.2371535594518601</v>
      </c>
      <c r="BG96" s="16">
        <v>0.88715402651023323</v>
      </c>
      <c r="BH96" s="16">
        <v>5.9055327734860299</v>
      </c>
      <c r="BI96" s="16">
        <v>2.5555332405444031</v>
      </c>
      <c r="BJ96" s="16">
        <v>1.032806180116391</v>
      </c>
      <c r="BK96" s="16">
        <v>13.47944476100623</v>
      </c>
      <c r="BL96" s="16">
        <v>1.5624503750478733</v>
      </c>
      <c r="BM96" s="16">
        <v>2.6482209746574129E-2</v>
      </c>
      <c r="BN96" s="16">
        <v>4.7800388592566296</v>
      </c>
      <c r="BO96" s="16">
        <v>0</v>
      </c>
      <c r="BP96" s="16">
        <v>1.1387350191026875</v>
      </c>
      <c r="BQ96" s="16">
        <v>1.9199602066266244</v>
      </c>
      <c r="BR96" s="16">
        <v>0</v>
      </c>
      <c r="BS96" s="16">
        <f t="shared" si="4"/>
        <v>2791.3573183376448</v>
      </c>
      <c r="BT96" s="16">
        <v>16.498416672115681</v>
      </c>
      <c r="BU96" s="16">
        <v>0</v>
      </c>
      <c r="BV96" s="16">
        <v>0</v>
      </c>
      <c r="BW96" s="16">
        <v>27.144264990238479</v>
      </c>
      <c r="BX96" s="16">
        <v>0</v>
      </c>
      <c r="BY96" s="16">
        <v>0</v>
      </c>
      <c r="BZ96" s="16">
        <f t="shared" si="5"/>
        <v>43.642681662354164</v>
      </c>
      <c r="CA96" s="16">
        <f t="shared" si="6"/>
        <v>2834.9999999999991</v>
      </c>
    </row>
    <row r="97" spans="1:79" x14ac:dyDescent="0.2">
      <c r="A97" s="18" t="s">
        <v>288</v>
      </c>
      <c r="B97" s="15" t="s">
        <v>212</v>
      </c>
      <c r="C97" s="16">
        <v>0.40574634883998567</v>
      </c>
      <c r="D97" s="16">
        <v>0.2434478093039914</v>
      </c>
      <c r="E97" s="16">
        <v>2.27217955350392</v>
      </c>
      <c r="F97" s="16">
        <v>1.5418361255919457</v>
      </c>
      <c r="G97" s="16">
        <v>35.786827967686733</v>
      </c>
      <c r="H97" s="16">
        <v>61.105400135301842</v>
      </c>
      <c r="I97" s="16">
        <v>11.523196307055594</v>
      </c>
      <c r="J97" s="16">
        <v>9.0887182140156799</v>
      </c>
      <c r="K97" s="16">
        <v>3.4082693302558797</v>
      </c>
      <c r="L97" s="16">
        <v>13.146181702415536</v>
      </c>
      <c r="M97" s="16">
        <v>1.3795375860559511</v>
      </c>
      <c r="N97" s="16">
        <v>0</v>
      </c>
      <c r="O97" s="16">
        <v>0.16229853953599427</v>
      </c>
      <c r="P97" s="16">
        <v>13.470778781487525</v>
      </c>
      <c r="Q97" s="16">
        <v>0.48689561860798281</v>
      </c>
      <c r="R97" s="16">
        <v>78.55249313542123</v>
      </c>
      <c r="S97" s="16">
        <v>8.1149269767997134E-2</v>
      </c>
      <c r="T97" s="16">
        <v>0</v>
      </c>
      <c r="U97" s="16">
        <v>0</v>
      </c>
      <c r="V97" s="16">
        <v>5.5992996139918025</v>
      </c>
      <c r="W97" s="16">
        <v>20.936511600143259</v>
      </c>
      <c r="X97" s="16">
        <v>14.525719288471487</v>
      </c>
      <c r="Y97" s="16">
        <v>1.7852839348959371</v>
      </c>
      <c r="Z97" s="16">
        <v>12.983883162879541</v>
      </c>
      <c r="AA97" s="16">
        <v>22.559496995503206</v>
      </c>
      <c r="AB97" s="16">
        <v>32.135110828126862</v>
      </c>
      <c r="AC97" s="16">
        <v>12.821584623343547</v>
      </c>
      <c r="AD97" s="16">
        <v>1.13608977675196</v>
      </c>
      <c r="AE97" s="16">
        <v>28.97028930717498</v>
      </c>
      <c r="AF97" s="16">
        <v>0.2434478093039914</v>
      </c>
      <c r="AG97" s="16">
        <v>5.4370010744558082</v>
      </c>
      <c r="AH97" s="16">
        <v>44.38865056309443</v>
      </c>
      <c r="AI97" s="16">
        <v>0</v>
      </c>
      <c r="AJ97" s="16">
        <v>33.19005133511083</v>
      </c>
      <c r="AK97" s="16">
        <v>0.16229853953599427</v>
      </c>
      <c r="AL97" s="16">
        <v>0.81149269767997134</v>
      </c>
      <c r="AM97" s="16">
        <v>7.4657328186557361</v>
      </c>
      <c r="AN97" s="16">
        <v>0</v>
      </c>
      <c r="AO97" s="16">
        <v>0.64919415814397707</v>
      </c>
      <c r="AP97" s="16">
        <v>6.0050459628317885</v>
      </c>
      <c r="AQ97" s="16">
        <v>0</v>
      </c>
      <c r="AR97" s="16">
        <v>4.950105455847825</v>
      </c>
      <c r="AS97" s="16">
        <v>17.933988618727369</v>
      </c>
      <c r="AT97" s="16">
        <v>0</v>
      </c>
      <c r="AU97" s="16">
        <v>0</v>
      </c>
      <c r="AV97" s="16">
        <v>3.4894186000238769</v>
      </c>
      <c r="AW97" s="16">
        <v>2.1098810139679256</v>
      </c>
      <c r="AX97" s="16">
        <v>6.8165386605117595</v>
      </c>
      <c r="AY97" s="16">
        <v>0</v>
      </c>
      <c r="AZ97" s="16">
        <v>9.0887182140156799</v>
      </c>
      <c r="BA97" s="16">
        <v>1.217239046519957</v>
      </c>
      <c r="BB97" s="16">
        <v>21.423407218751244</v>
      </c>
      <c r="BC97" s="16">
        <v>33.352349874646826</v>
      </c>
      <c r="BD97" s="16">
        <v>3.9763142186318596</v>
      </c>
      <c r="BE97" s="16">
        <v>0.64919415814397707</v>
      </c>
      <c r="BF97" s="16">
        <v>74.089283298181385</v>
      </c>
      <c r="BG97" s="16">
        <v>5.0312547256158222</v>
      </c>
      <c r="BH97" s="16">
        <v>2.5967766325759083</v>
      </c>
      <c r="BI97" s="16">
        <v>25.480870707151098</v>
      </c>
      <c r="BJ97" s="16">
        <v>3.1648215209518886</v>
      </c>
      <c r="BK97" s="16">
        <v>192.24262008038522</v>
      </c>
      <c r="BL97" s="16">
        <v>183.31620040590553</v>
      </c>
      <c r="BM97" s="16">
        <v>127.24205499621951</v>
      </c>
      <c r="BN97" s="16">
        <v>77.822149707509254</v>
      </c>
      <c r="BO97" s="16">
        <v>0</v>
      </c>
      <c r="BP97" s="16">
        <v>1.2983883162879541</v>
      </c>
      <c r="BQ97" s="16">
        <v>199.87065143857691</v>
      </c>
      <c r="BR97" s="16">
        <v>0</v>
      </c>
      <c r="BS97" s="16">
        <f t="shared" si="4"/>
        <v>1481.6233674240914</v>
      </c>
      <c r="BT97" s="16">
        <v>57.859429344581962</v>
      </c>
      <c r="BU97" s="16">
        <v>0</v>
      </c>
      <c r="BV97" s="16">
        <v>0</v>
      </c>
      <c r="BW97" s="16">
        <v>8656.5172032313258</v>
      </c>
      <c r="BX97" s="16">
        <v>0</v>
      </c>
      <c r="BY97" s="16">
        <v>0</v>
      </c>
      <c r="BZ97" s="16">
        <f t="shared" si="5"/>
        <v>8714.3766325759079</v>
      </c>
      <c r="CA97" s="16">
        <f t="shared" si="6"/>
        <v>10196</v>
      </c>
    </row>
    <row r="98" spans="1:79" x14ac:dyDescent="0.2">
      <c r="A98" s="18" t="s">
        <v>289</v>
      </c>
      <c r="B98" s="15" t="s">
        <v>213</v>
      </c>
      <c r="C98" s="16">
        <v>0</v>
      </c>
      <c r="D98" s="16">
        <v>0</v>
      </c>
      <c r="E98" s="16">
        <v>0</v>
      </c>
      <c r="F98" s="16">
        <v>0</v>
      </c>
      <c r="G98" s="16">
        <v>85.761360140935651</v>
      </c>
      <c r="H98" s="16">
        <v>0</v>
      </c>
      <c r="I98" s="16">
        <v>0.1530158552613182</v>
      </c>
      <c r="J98" s="16">
        <v>19.803473057241128</v>
      </c>
      <c r="K98" s="16">
        <v>1.1596991135594643</v>
      </c>
      <c r="L98" s="16">
        <v>6.7890718939626966</v>
      </c>
      <c r="M98" s="16">
        <v>1.6106932132770337E-2</v>
      </c>
      <c r="N98" s="16">
        <v>8.0534660663851686E-3</v>
      </c>
      <c r="O98" s="16">
        <v>0.10469505886300719</v>
      </c>
      <c r="P98" s="16">
        <v>0.16106932132770338</v>
      </c>
      <c r="Q98" s="16">
        <v>7.2481194597466519E-2</v>
      </c>
      <c r="R98" s="16">
        <v>2.6334834037079498</v>
      </c>
      <c r="S98" s="16">
        <v>20.39942954615363</v>
      </c>
      <c r="T98" s="16">
        <v>0.20939011772601437</v>
      </c>
      <c r="U98" s="16">
        <v>0.82950700483767237</v>
      </c>
      <c r="V98" s="16">
        <v>0.10469505886300719</v>
      </c>
      <c r="W98" s="16">
        <v>10.856072257487206</v>
      </c>
      <c r="X98" s="16">
        <v>0.16912278739408854</v>
      </c>
      <c r="Y98" s="16">
        <v>0.54763569251419142</v>
      </c>
      <c r="Z98" s="16">
        <v>2.4160398199155504E-2</v>
      </c>
      <c r="AA98" s="16">
        <v>0.57179609071334692</v>
      </c>
      <c r="AB98" s="16">
        <v>1.5462654847459523</v>
      </c>
      <c r="AC98" s="16">
        <v>4.6871172506361685</v>
      </c>
      <c r="AD98" s="16">
        <v>0.16912278739408854</v>
      </c>
      <c r="AE98" s="16">
        <v>0.43488716758479906</v>
      </c>
      <c r="AF98" s="16">
        <v>0.45099409971756943</v>
      </c>
      <c r="AG98" s="16">
        <v>0.53958222644780629</v>
      </c>
      <c r="AH98" s="16">
        <v>3.6160062638069408</v>
      </c>
      <c r="AI98" s="16">
        <v>2.6173764715751799</v>
      </c>
      <c r="AJ98" s="16">
        <v>1.1113783171611531</v>
      </c>
      <c r="AK98" s="16">
        <v>1.3288219009535527</v>
      </c>
      <c r="AL98" s="16">
        <v>8.0534660663851686E-3</v>
      </c>
      <c r="AM98" s="16">
        <v>0.11274852492939236</v>
      </c>
      <c r="AN98" s="16">
        <v>0</v>
      </c>
      <c r="AO98" s="16">
        <v>0</v>
      </c>
      <c r="AP98" s="16">
        <v>4.8320796398311008E-2</v>
      </c>
      <c r="AQ98" s="16">
        <v>1.6106932132770337E-2</v>
      </c>
      <c r="AR98" s="16">
        <v>13.078828891809513</v>
      </c>
      <c r="AS98" s="16">
        <v>9.7205335421268977</v>
      </c>
      <c r="AT98" s="16">
        <v>13.65062498252286</v>
      </c>
      <c r="AU98" s="16">
        <v>0</v>
      </c>
      <c r="AV98" s="16">
        <v>0.75702581024020588</v>
      </c>
      <c r="AW98" s="16">
        <v>0</v>
      </c>
      <c r="AX98" s="16">
        <v>0.23355051592516987</v>
      </c>
      <c r="AY98" s="16">
        <v>0</v>
      </c>
      <c r="AZ98" s="16">
        <v>2.4160398199155504E-2</v>
      </c>
      <c r="BA98" s="16">
        <v>0</v>
      </c>
      <c r="BB98" s="16">
        <v>0.21744358379239953</v>
      </c>
      <c r="BC98" s="16">
        <v>0</v>
      </c>
      <c r="BD98" s="16">
        <v>0</v>
      </c>
      <c r="BE98" s="16">
        <v>8.0534660663851686E-3</v>
      </c>
      <c r="BF98" s="16">
        <v>2.4160398199155504E-2</v>
      </c>
      <c r="BG98" s="16">
        <v>0</v>
      </c>
      <c r="BH98" s="16">
        <v>0</v>
      </c>
      <c r="BI98" s="16">
        <v>3.8012359833337994</v>
      </c>
      <c r="BJ98" s="16">
        <v>8.0534660663851686E-3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8.0534660663851686E-3</v>
      </c>
      <c r="BQ98" s="16">
        <v>0</v>
      </c>
      <c r="BR98" s="16">
        <v>0</v>
      </c>
      <c r="BS98" s="16">
        <f t="shared" ref="BS98:BS129" si="7">SUM(C98:BR98)</f>
        <v>208.59282458544217</v>
      </c>
      <c r="BT98" s="16">
        <v>59.958054864237575</v>
      </c>
      <c r="BU98" s="16">
        <v>0</v>
      </c>
      <c r="BV98" s="16">
        <v>0</v>
      </c>
      <c r="BW98" s="16">
        <v>19.449120550320181</v>
      </c>
      <c r="BX98" s="16">
        <v>0</v>
      </c>
      <c r="BY98" s="16">
        <v>0</v>
      </c>
      <c r="BZ98" s="16">
        <f t="shared" si="5"/>
        <v>79.407175414557756</v>
      </c>
      <c r="CA98" s="16">
        <f t="shared" si="6"/>
        <v>287.99999999999994</v>
      </c>
    </row>
    <row r="99" spans="1:79" x14ac:dyDescent="0.2">
      <c r="A99" s="18" t="s">
        <v>290</v>
      </c>
      <c r="B99" s="15" t="s">
        <v>214</v>
      </c>
      <c r="C99" s="16">
        <v>7.023184972076494E-3</v>
      </c>
      <c r="D99" s="16">
        <v>0</v>
      </c>
      <c r="E99" s="16">
        <v>1.4046369944152988E-2</v>
      </c>
      <c r="F99" s="16">
        <v>2.8092739888305976E-2</v>
      </c>
      <c r="G99" s="16">
        <v>19.959891690641395</v>
      </c>
      <c r="H99" s="16">
        <v>0.16153325435775934</v>
      </c>
      <c r="I99" s="16">
        <v>0.28795058385513622</v>
      </c>
      <c r="J99" s="16">
        <v>3.0129463530208156</v>
      </c>
      <c r="K99" s="16">
        <v>4.9162294804535454E-2</v>
      </c>
      <c r="L99" s="16">
        <v>2.3808597055339313</v>
      </c>
      <c r="M99" s="16">
        <v>0.4565070231849721</v>
      </c>
      <c r="N99" s="16">
        <v>0.22474191910644781</v>
      </c>
      <c r="O99" s="16">
        <v>0.27390421391098324</v>
      </c>
      <c r="P99" s="16">
        <v>0.3441360636317482</v>
      </c>
      <c r="Q99" s="16">
        <v>0.40734472838043667</v>
      </c>
      <c r="R99" s="16">
        <v>0.47757657810120158</v>
      </c>
      <c r="S99" s="16">
        <v>0.94812997123032661</v>
      </c>
      <c r="T99" s="16">
        <v>0.14748688441360636</v>
      </c>
      <c r="U99" s="16">
        <v>0.37222880352005416</v>
      </c>
      <c r="V99" s="16">
        <v>4.2139109832458957E-2</v>
      </c>
      <c r="W99" s="16">
        <v>2.7460653240819086</v>
      </c>
      <c r="X99" s="16">
        <v>3.0410390929091218</v>
      </c>
      <c r="Y99" s="16">
        <v>9.8324589609070909E-2</v>
      </c>
      <c r="Z99" s="16">
        <v>1.2220341851413099</v>
      </c>
      <c r="AA99" s="16">
        <v>0.40032154340836013</v>
      </c>
      <c r="AB99" s="16">
        <v>1.0324081908952445</v>
      </c>
      <c r="AC99" s="16">
        <v>0.85682856659333229</v>
      </c>
      <c r="AD99" s="16">
        <v>0.12641732949737688</v>
      </c>
      <c r="AE99" s="16">
        <v>0.49162294804535456</v>
      </c>
      <c r="AF99" s="16">
        <v>2.5002538500592317</v>
      </c>
      <c r="AG99" s="16">
        <v>1.5099847689964461</v>
      </c>
      <c r="AH99" s="16">
        <v>1.7628194279911999</v>
      </c>
      <c r="AI99" s="16">
        <v>2.2474191910644779</v>
      </c>
      <c r="AJ99" s="16">
        <v>1.0043154510069385</v>
      </c>
      <c r="AK99" s="16">
        <v>0.21771873413437132</v>
      </c>
      <c r="AL99" s="16">
        <v>0.35115924860382469</v>
      </c>
      <c r="AM99" s="16">
        <v>0.64613301743103735</v>
      </c>
      <c r="AN99" s="16">
        <v>4.8108817058723981</v>
      </c>
      <c r="AO99" s="16">
        <v>0.42841428329666614</v>
      </c>
      <c r="AP99" s="16">
        <v>9.1863259434760529</v>
      </c>
      <c r="AQ99" s="16">
        <v>1.8681672025723473</v>
      </c>
      <c r="AR99" s="16">
        <v>30.059231680487393</v>
      </c>
      <c r="AS99" s="16">
        <v>2.0999323066508717</v>
      </c>
      <c r="AT99" s="16">
        <v>0.85682856659333229</v>
      </c>
      <c r="AU99" s="16">
        <v>0.11939414452530039</v>
      </c>
      <c r="AV99" s="16">
        <v>7.5288542900660014</v>
      </c>
      <c r="AW99" s="16">
        <v>0.65315620240311389</v>
      </c>
      <c r="AX99" s="16">
        <v>0.51971568793366052</v>
      </c>
      <c r="AY99" s="16">
        <v>0.12641732949737688</v>
      </c>
      <c r="AZ99" s="16">
        <v>1.3273819597224574</v>
      </c>
      <c r="BA99" s="16">
        <v>1.3624978845828397</v>
      </c>
      <c r="BB99" s="16">
        <v>7.0863936368251821</v>
      </c>
      <c r="BC99" s="16">
        <v>17.972330343543746</v>
      </c>
      <c r="BD99" s="16">
        <v>0.58292435268234899</v>
      </c>
      <c r="BE99" s="16">
        <v>8.1258250126925038</v>
      </c>
      <c r="BF99" s="16">
        <v>2.5143002200033848</v>
      </c>
      <c r="BG99" s="16">
        <v>5.6115247926891181</v>
      </c>
      <c r="BH99" s="16">
        <v>0.8427821966491793</v>
      </c>
      <c r="BI99" s="16">
        <v>3.1815027923506514</v>
      </c>
      <c r="BJ99" s="16">
        <v>0.22474191910644781</v>
      </c>
      <c r="BK99" s="16">
        <v>9.867574885767473</v>
      </c>
      <c r="BL99" s="16">
        <v>2.732018954137756</v>
      </c>
      <c r="BM99" s="16">
        <v>18.316466407175493</v>
      </c>
      <c r="BN99" s="16">
        <v>3.336012861736334</v>
      </c>
      <c r="BO99" s="16">
        <v>0</v>
      </c>
      <c r="BP99" s="16">
        <v>0.92706041631409719</v>
      </c>
      <c r="BQ99" s="16">
        <v>62.83643594516839</v>
      </c>
      <c r="BR99" s="16">
        <v>0</v>
      </c>
      <c r="BS99" s="16">
        <f t="shared" si="7"/>
        <v>254.95566085632083</v>
      </c>
      <c r="BT99" s="16">
        <v>50.405398544592998</v>
      </c>
      <c r="BU99" s="16">
        <v>0</v>
      </c>
      <c r="BV99" s="16">
        <v>0</v>
      </c>
      <c r="BW99" s="16">
        <v>109.63894059908614</v>
      </c>
      <c r="BX99" s="16">
        <v>0</v>
      </c>
      <c r="BY99" s="16">
        <v>0</v>
      </c>
      <c r="BZ99" s="16">
        <f t="shared" si="5"/>
        <v>160.04433914367914</v>
      </c>
      <c r="CA99" s="16">
        <f t="shared" si="6"/>
        <v>415</v>
      </c>
    </row>
    <row r="100" spans="1:79" x14ac:dyDescent="0.2">
      <c r="A100" s="18" t="s">
        <v>215</v>
      </c>
      <c r="B100" s="15" t="s">
        <v>291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f t="shared" si="7"/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f t="shared" si="5"/>
        <v>0</v>
      </c>
      <c r="CA100" s="16">
        <f t="shared" si="6"/>
        <v>0</v>
      </c>
    </row>
    <row r="101" spans="1:79" x14ac:dyDescent="0.2">
      <c r="A101" s="18" t="s">
        <v>292</v>
      </c>
      <c r="B101" s="15" t="s">
        <v>216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f t="shared" si="7"/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f t="shared" si="5"/>
        <v>0</v>
      </c>
      <c r="CA101" s="16">
        <f t="shared" si="6"/>
        <v>0</v>
      </c>
    </row>
    <row r="102" spans="1:79" x14ac:dyDescent="0.2">
      <c r="A102" s="18" t="s">
        <v>293</v>
      </c>
      <c r="B102" s="15" t="s">
        <v>53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f t="shared" si="7"/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f t="shared" si="5"/>
        <v>0</v>
      </c>
      <c r="CA102" s="16">
        <f t="shared" si="6"/>
        <v>0</v>
      </c>
    </row>
    <row r="103" spans="1:79" x14ac:dyDescent="0.2">
      <c r="A103" s="18" t="s">
        <v>294</v>
      </c>
      <c r="B103" s="15" t="s">
        <v>54</v>
      </c>
      <c r="C103" s="16">
        <v>8.1165056271444699E-2</v>
      </c>
      <c r="D103" s="16">
        <v>0</v>
      </c>
      <c r="E103" s="16">
        <v>0.1623301125428894</v>
      </c>
      <c r="F103" s="16">
        <v>8.1165056271444699E-2</v>
      </c>
      <c r="G103" s="16">
        <v>18.586797886160834</v>
      </c>
      <c r="H103" s="16">
        <v>0</v>
      </c>
      <c r="I103" s="16">
        <v>0.64932045017155759</v>
      </c>
      <c r="J103" s="16">
        <v>0.1623301125428894</v>
      </c>
      <c r="K103" s="16">
        <v>0</v>
      </c>
      <c r="L103" s="16">
        <v>13.473399341059819</v>
      </c>
      <c r="M103" s="16">
        <v>8.1165056271444699E-2</v>
      </c>
      <c r="N103" s="16">
        <v>0</v>
      </c>
      <c r="O103" s="16">
        <v>0.81165056271444702</v>
      </c>
      <c r="P103" s="16">
        <v>0.1623301125428894</v>
      </c>
      <c r="Q103" s="16">
        <v>0</v>
      </c>
      <c r="R103" s="16">
        <v>0</v>
      </c>
      <c r="S103" s="16">
        <v>0.3246602250857788</v>
      </c>
      <c r="T103" s="16">
        <v>1.2174758440716704</v>
      </c>
      <c r="U103" s="16">
        <v>0</v>
      </c>
      <c r="V103" s="16">
        <v>0.1623301125428894</v>
      </c>
      <c r="W103" s="16">
        <v>10.145632033930587</v>
      </c>
      <c r="X103" s="16">
        <v>12.418253609531037</v>
      </c>
      <c r="Y103" s="16">
        <v>8.1165056271444699E-2</v>
      </c>
      <c r="Z103" s="16">
        <v>27.839614301105531</v>
      </c>
      <c r="AA103" s="16">
        <v>1.0551457315287811</v>
      </c>
      <c r="AB103" s="16">
        <v>0</v>
      </c>
      <c r="AC103" s="16">
        <v>2.7596119132291195</v>
      </c>
      <c r="AD103" s="16">
        <v>6.3308743891726857</v>
      </c>
      <c r="AE103" s="16">
        <v>2.5161167444147856</v>
      </c>
      <c r="AF103" s="16">
        <v>8.1165056271444699E-2</v>
      </c>
      <c r="AG103" s="16">
        <v>0</v>
      </c>
      <c r="AH103" s="16">
        <v>9.5774766400304738</v>
      </c>
      <c r="AI103" s="16">
        <v>40.176702854365125</v>
      </c>
      <c r="AJ103" s="16">
        <v>1.2986409003431152</v>
      </c>
      <c r="AK103" s="16">
        <v>0</v>
      </c>
      <c r="AL103" s="16">
        <v>0</v>
      </c>
      <c r="AM103" s="16">
        <v>8.0353405708730232</v>
      </c>
      <c r="AN103" s="16">
        <v>28.083109469919862</v>
      </c>
      <c r="AO103" s="16">
        <v>8.1165056271444699E-2</v>
      </c>
      <c r="AP103" s="16">
        <v>0</v>
      </c>
      <c r="AQ103" s="16">
        <v>15.096700466488715</v>
      </c>
      <c r="AR103" s="16">
        <v>58.763500740525956</v>
      </c>
      <c r="AS103" s="16">
        <v>0.97398067525733645</v>
      </c>
      <c r="AT103" s="16">
        <v>0</v>
      </c>
      <c r="AU103" s="16">
        <v>74.834181882272006</v>
      </c>
      <c r="AV103" s="16">
        <v>3.0842721383148981</v>
      </c>
      <c r="AW103" s="16">
        <v>25.404662612962188</v>
      </c>
      <c r="AX103" s="16">
        <v>0</v>
      </c>
      <c r="AY103" s="16">
        <v>0</v>
      </c>
      <c r="AZ103" s="16">
        <v>63.876899285626976</v>
      </c>
      <c r="BA103" s="16">
        <v>4.2205829261151244</v>
      </c>
      <c r="BB103" s="16">
        <v>1.9479613505146729</v>
      </c>
      <c r="BC103" s="16">
        <v>252.17982983537863</v>
      </c>
      <c r="BD103" s="16">
        <v>7.1425249518871325</v>
      </c>
      <c r="BE103" s="16">
        <v>141.4706930811281</v>
      </c>
      <c r="BF103" s="16">
        <v>8.1165056271444699E-2</v>
      </c>
      <c r="BG103" s="16">
        <v>25.891652950590856</v>
      </c>
      <c r="BH103" s="16">
        <v>0</v>
      </c>
      <c r="BI103" s="16">
        <v>173.36856019580588</v>
      </c>
      <c r="BJ103" s="16">
        <v>0.3246602250857788</v>
      </c>
      <c r="BK103" s="16">
        <v>975.27931615767943</v>
      </c>
      <c r="BL103" s="16">
        <v>185.62448369279403</v>
      </c>
      <c r="BM103" s="16">
        <v>23.213206093633183</v>
      </c>
      <c r="BN103" s="16">
        <v>472.21829738726524</v>
      </c>
      <c r="BO103" s="16">
        <v>413.04897136538204</v>
      </c>
      <c r="BP103" s="16">
        <v>4.3829130386580131</v>
      </c>
      <c r="BQ103" s="16">
        <v>845.82105140472515</v>
      </c>
      <c r="BR103" s="16">
        <v>0</v>
      </c>
      <c r="BS103" s="16">
        <f t="shared" si="7"/>
        <v>3954.6862017698713</v>
      </c>
      <c r="BT103" s="16">
        <v>420.19149631726918</v>
      </c>
      <c r="BU103" s="16">
        <v>0</v>
      </c>
      <c r="BV103" s="16">
        <v>0</v>
      </c>
      <c r="BW103" s="16">
        <v>24177.122301912859</v>
      </c>
      <c r="BX103" s="16">
        <v>0</v>
      </c>
      <c r="BY103" s="16">
        <v>0</v>
      </c>
      <c r="BZ103" s="16">
        <f t="shared" si="5"/>
        <v>24597.313798230127</v>
      </c>
      <c r="CA103" s="16">
        <f t="shared" si="6"/>
        <v>28552</v>
      </c>
    </row>
    <row r="104" spans="1:79" x14ac:dyDescent="0.2">
      <c r="A104" s="18" t="s">
        <v>295</v>
      </c>
      <c r="B104" s="15" t="s">
        <v>217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f t="shared" si="7"/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f t="shared" si="5"/>
        <v>0</v>
      </c>
      <c r="CA104" s="16">
        <f t="shared" si="6"/>
        <v>0</v>
      </c>
    </row>
    <row r="105" spans="1:79" x14ac:dyDescent="0.2">
      <c r="A105" s="18" t="s">
        <v>296</v>
      </c>
      <c r="B105" s="15" t="s">
        <v>297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f t="shared" si="7"/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f t="shared" si="5"/>
        <v>0</v>
      </c>
      <c r="CA105" s="16">
        <f t="shared" si="6"/>
        <v>0</v>
      </c>
    </row>
    <row r="106" spans="1:79" x14ac:dyDescent="0.2">
      <c r="A106" s="18" t="s">
        <v>298</v>
      </c>
      <c r="B106" s="15" t="s">
        <v>218</v>
      </c>
      <c r="C106" s="16">
        <v>1.0570429318196695</v>
      </c>
      <c r="D106" s="16">
        <v>0.52852146590983473</v>
      </c>
      <c r="E106" s="16">
        <v>1.5855643977295044</v>
      </c>
      <c r="F106" s="16">
        <v>5.2852146590983473</v>
      </c>
      <c r="G106" s="16">
        <v>134.77297380700787</v>
      </c>
      <c r="H106" s="16">
        <v>25.369030363672071</v>
      </c>
      <c r="I106" s="16">
        <v>4.7566931931885126</v>
      </c>
      <c r="J106" s="16">
        <v>160.14200417067991</v>
      </c>
      <c r="K106" s="16">
        <v>31.887461776560031</v>
      </c>
      <c r="L106" s="16">
        <v>269.72212143598568</v>
      </c>
      <c r="M106" s="16">
        <v>79.102046064505274</v>
      </c>
      <c r="N106" s="16">
        <v>3.3473026174289537</v>
      </c>
      <c r="O106" s="16">
        <v>38.934414655357827</v>
      </c>
      <c r="P106" s="16">
        <v>106.93750993575657</v>
      </c>
      <c r="Q106" s="16">
        <v>27.835463871251299</v>
      </c>
      <c r="R106" s="16">
        <v>20.612337170483556</v>
      </c>
      <c r="S106" s="16">
        <v>76.107091091016201</v>
      </c>
      <c r="T106" s="16">
        <v>55.142406276592759</v>
      </c>
      <c r="U106" s="16">
        <v>39.639109943237607</v>
      </c>
      <c r="V106" s="16">
        <v>22.726423034122895</v>
      </c>
      <c r="W106" s="16">
        <v>55.847101564472545</v>
      </c>
      <c r="X106" s="16">
        <v>55.318580098562705</v>
      </c>
      <c r="Y106" s="16">
        <v>5.8137361250081829</v>
      </c>
      <c r="Z106" s="16">
        <v>47.214584287945236</v>
      </c>
      <c r="AA106" s="16">
        <v>65.360487950849574</v>
      </c>
      <c r="AB106" s="16">
        <v>77.516481666775761</v>
      </c>
      <c r="AC106" s="16">
        <v>37.172676435658381</v>
      </c>
      <c r="AD106" s="16">
        <v>14.093905757595595</v>
      </c>
      <c r="AE106" s="16">
        <v>70.117181144038085</v>
      </c>
      <c r="AF106" s="16">
        <v>162.96078532219906</v>
      </c>
      <c r="AG106" s="16">
        <v>82.625522503904165</v>
      </c>
      <c r="AH106" s="16">
        <v>82.449348681934225</v>
      </c>
      <c r="AI106" s="16">
        <v>257.7423015420294</v>
      </c>
      <c r="AJ106" s="16">
        <v>255.09969421248024</v>
      </c>
      <c r="AK106" s="16">
        <v>25.72137800761196</v>
      </c>
      <c r="AL106" s="16">
        <v>87.910737163002523</v>
      </c>
      <c r="AM106" s="16">
        <v>21.493206280333279</v>
      </c>
      <c r="AN106" s="16">
        <v>88.263084806942416</v>
      </c>
      <c r="AO106" s="16">
        <v>36.291807325808655</v>
      </c>
      <c r="AP106" s="16">
        <v>201.71902615558693</v>
      </c>
      <c r="AQ106" s="16">
        <v>214.57971515939292</v>
      </c>
      <c r="AR106" s="16">
        <v>1330.993224982934</v>
      </c>
      <c r="AS106" s="16">
        <v>194.49589945481921</v>
      </c>
      <c r="AT106" s="16">
        <v>6.3422575909180177</v>
      </c>
      <c r="AU106" s="16">
        <v>11.451298428046419</v>
      </c>
      <c r="AV106" s="16">
        <v>160.14200417067991</v>
      </c>
      <c r="AW106" s="16">
        <v>50.561886905374195</v>
      </c>
      <c r="AX106" s="16">
        <v>156.26618008734116</v>
      </c>
      <c r="AY106" s="16">
        <v>18.674425128814161</v>
      </c>
      <c r="AZ106" s="16">
        <v>56.551796852352318</v>
      </c>
      <c r="BA106" s="16">
        <v>3786.5039556000265</v>
      </c>
      <c r="BB106" s="16">
        <v>379.65458634523134</v>
      </c>
      <c r="BC106" s="16">
        <v>1498.8868773202914</v>
      </c>
      <c r="BD106" s="16">
        <v>126.49280417442046</v>
      </c>
      <c r="BE106" s="16">
        <v>530.63555177347405</v>
      </c>
      <c r="BF106" s="16">
        <v>69.060138212218405</v>
      </c>
      <c r="BG106" s="16">
        <v>482.892446019619</v>
      </c>
      <c r="BH106" s="16">
        <v>25.8975518295819</v>
      </c>
      <c r="BI106" s="16">
        <v>401.50014026950453</v>
      </c>
      <c r="BJ106" s="16">
        <v>56.551796852352318</v>
      </c>
      <c r="BK106" s="16">
        <v>1021.1034721378007</v>
      </c>
      <c r="BL106" s="16">
        <v>210.35154343211423</v>
      </c>
      <c r="BM106" s="16">
        <v>264.43690677688733</v>
      </c>
      <c r="BN106" s="16">
        <v>95.662385329680092</v>
      </c>
      <c r="BO106" s="16">
        <v>231.31622824653769</v>
      </c>
      <c r="BP106" s="16">
        <v>53.02832041295342</v>
      </c>
      <c r="BQ106" s="16">
        <v>328.56417797394727</v>
      </c>
      <c r="BR106" s="16">
        <v>0</v>
      </c>
      <c r="BS106" s="16">
        <f t="shared" si="7"/>
        <v>14598.819931361459</v>
      </c>
      <c r="BT106" s="16">
        <v>316.58435807999103</v>
      </c>
      <c r="BU106" s="16">
        <v>0</v>
      </c>
      <c r="BV106" s="16">
        <v>0</v>
      </c>
      <c r="BW106" s="16">
        <v>22763.595710558555</v>
      </c>
      <c r="BX106" s="16">
        <v>0</v>
      </c>
      <c r="BY106" s="16">
        <v>0</v>
      </c>
      <c r="BZ106" s="16">
        <f t="shared" si="5"/>
        <v>23080.180068638547</v>
      </c>
      <c r="CA106" s="16">
        <f t="shared" si="6"/>
        <v>37679.000000000007</v>
      </c>
    </row>
    <row r="107" spans="1:79" x14ac:dyDescent="0.2">
      <c r="A107" s="18" t="s">
        <v>299</v>
      </c>
      <c r="B107" s="15" t="s">
        <v>300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f t="shared" si="7"/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f t="shared" si="5"/>
        <v>0</v>
      </c>
      <c r="CA107" s="16">
        <f t="shared" si="6"/>
        <v>0</v>
      </c>
    </row>
    <row r="108" spans="1:79" x14ac:dyDescent="0.2">
      <c r="A108" s="18" t="s">
        <v>301</v>
      </c>
      <c r="B108" s="15" t="s">
        <v>302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f t="shared" si="7"/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f t="shared" si="5"/>
        <v>0</v>
      </c>
      <c r="CA108" s="16">
        <f t="shared" si="6"/>
        <v>0</v>
      </c>
    </row>
    <row r="109" spans="1:79" x14ac:dyDescent="0.2">
      <c r="A109" s="18" t="s">
        <v>219</v>
      </c>
      <c r="B109" s="15" t="s">
        <v>303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f t="shared" si="7"/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f t="shared" si="5"/>
        <v>0</v>
      </c>
      <c r="CA109" s="16">
        <f t="shared" si="6"/>
        <v>0</v>
      </c>
    </row>
    <row r="110" spans="1:79" x14ac:dyDescent="0.2">
      <c r="A110" s="18" t="s">
        <v>304</v>
      </c>
      <c r="B110" s="15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f t="shared" si="7"/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f t="shared" si="5"/>
        <v>0</v>
      </c>
      <c r="CA110" s="16">
        <f t="shared" si="6"/>
        <v>0</v>
      </c>
    </row>
    <row r="111" spans="1:79" x14ac:dyDescent="0.2">
      <c r="A111" s="14" t="s">
        <v>305</v>
      </c>
      <c r="B111" s="15" t="s">
        <v>220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f t="shared" si="7"/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f t="shared" si="5"/>
        <v>0</v>
      </c>
      <c r="CA111" s="16">
        <f t="shared" si="6"/>
        <v>0</v>
      </c>
    </row>
    <row r="112" spans="1:79" x14ac:dyDescent="0.2">
      <c r="A112" s="14" t="s">
        <v>222</v>
      </c>
      <c r="B112" s="15" t="s">
        <v>221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f t="shared" si="7"/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f t="shared" si="5"/>
        <v>0</v>
      </c>
      <c r="CA112" s="16">
        <f t="shared" si="6"/>
        <v>0</v>
      </c>
    </row>
    <row r="113" spans="1:79" x14ac:dyDescent="0.2">
      <c r="A113" s="14" t="s">
        <v>306</v>
      </c>
      <c r="B113" s="15" t="s">
        <v>223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f t="shared" si="7"/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f t="shared" si="5"/>
        <v>0</v>
      </c>
      <c r="CA113" s="16">
        <f t="shared" si="6"/>
        <v>0</v>
      </c>
    </row>
    <row r="114" spans="1:79" x14ac:dyDescent="0.2">
      <c r="A114" s="14" t="s">
        <v>307</v>
      </c>
      <c r="B114" s="15" t="s">
        <v>224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f t="shared" si="7"/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f t="shared" si="5"/>
        <v>0</v>
      </c>
      <c r="CA114" s="16">
        <f t="shared" si="6"/>
        <v>0</v>
      </c>
    </row>
    <row r="115" spans="1:79" x14ac:dyDescent="0.2">
      <c r="A115" s="14" t="s">
        <v>308</v>
      </c>
      <c r="B115" s="15" t="s">
        <v>309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f t="shared" si="7"/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f t="shared" si="5"/>
        <v>0</v>
      </c>
      <c r="CA115" s="16">
        <f t="shared" si="6"/>
        <v>0</v>
      </c>
    </row>
    <row r="116" spans="1:79" x14ac:dyDescent="0.2">
      <c r="A116" s="14" t="s">
        <v>226</v>
      </c>
      <c r="B116" s="15" t="s">
        <v>225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f t="shared" si="7"/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f t="shared" si="5"/>
        <v>0</v>
      </c>
      <c r="CA116" s="16">
        <f t="shared" si="6"/>
        <v>0</v>
      </c>
    </row>
    <row r="117" spans="1:79" x14ac:dyDescent="0.2">
      <c r="A117" s="14" t="s">
        <v>310</v>
      </c>
      <c r="B117" s="15" t="s">
        <v>227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f t="shared" si="7"/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f t="shared" si="5"/>
        <v>0</v>
      </c>
      <c r="CA117" s="16">
        <f t="shared" si="6"/>
        <v>0</v>
      </c>
    </row>
    <row r="118" spans="1:79" x14ac:dyDescent="0.2">
      <c r="A118" s="14" t="s">
        <v>311</v>
      </c>
      <c r="B118" s="15" t="s">
        <v>228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f t="shared" si="7"/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f t="shared" si="5"/>
        <v>0</v>
      </c>
      <c r="CA118" s="16">
        <f t="shared" si="6"/>
        <v>0</v>
      </c>
    </row>
    <row r="119" spans="1:79" x14ac:dyDescent="0.2">
      <c r="A119" s="14" t="s">
        <v>312</v>
      </c>
      <c r="B119" s="15" t="s">
        <v>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f t="shared" si="7"/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f t="shared" si="5"/>
        <v>0</v>
      </c>
      <c r="CA119" s="16">
        <f t="shared" si="6"/>
        <v>0</v>
      </c>
    </row>
    <row r="120" spans="1:79" x14ac:dyDescent="0.2">
      <c r="A120" s="14" t="s">
        <v>314</v>
      </c>
      <c r="B120" s="15" t="s">
        <v>315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f t="shared" si="7"/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f t="shared" si="5"/>
        <v>0</v>
      </c>
      <c r="CA120" s="16">
        <f t="shared" si="6"/>
        <v>0</v>
      </c>
    </row>
    <row r="121" spans="1:79" x14ac:dyDescent="0.2">
      <c r="A121" s="14" t="s">
        <v>316</v>
      </c>
      <c r="B121" s="15" t="s">
        <v>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f t="shared" si="7"/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f t="shared" si="5"/>
        <v>0</v>
      </c>
      <c r="CA121" s="16">
        <f t="shared" si="6"/>
        <v>0</v>
      </c>
    </row>
    <row r="122" spans="1:79" x14ac:dyDescent="0.2">
      <c r="A122" s="14" t="s">
        <v>317</v>
      </c>
      <c r="B122" s="15" t="s">
        <v>318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f t="shared" si="7"/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f t="shared" si="5"/>
        <v>0</v>
      </c>
      <c r="CA122" s="16">
        <f t="shared" si="6"/>
        <v>0</v>
      </c>
    </row>
    <row r="123" spans="1:79" x14ac:dyDescent="0.2">
      <c r="A123" s="14" t="s">
        <v>319</v>
      </c>
      <c r="B123" s="15" t="s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f t="shared" si="7"/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f t="shared" si="5"/>
        <v>0</v>
      </c>
      <c r="CA123" s="16">
        <f t="shared" si="6"/>
        <v>0</v>
      </c>
    </row>
    <row r="124" spans="1:79" x14ac:dyDescent="0.2">
      <c r="A124" s="14" t="s">
        <v>320</v>
      </c>
      <c r="B124" s="15" t="s">
        <v>321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f t="shared" si="7"/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f t="shared" si="5"/>
        <v>0</v>
      </c>
      <c r="CA124" s="16">
        <f t="shared" si="6"/>
        <v>0</v>
      </c>
    </row>
    <row r="125" spans="1:79" x14ac:dyDescent="0.2">
      <c r="A125" s="14" t="s">
        <v>322</v>
      </c>
      <c r="B125" s="15" t="s">
        <v>229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f t="shared" si="7"/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f t="shared" si="5"/>
        <v>0</v>
      </c>
      <c r="CA125" s="16">
        <f t="shared" si="6"/>
        <v>0</v>
      </c>
    </row>
    <row r="126" spans="1:79" x14ac:dyDescent="0.2">
      <c r="A126" s="14" t="s">
        <v>230</v>
      </c>
      <c r="B126" s="15" t="s">
        <v>323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f t="shared" si="7"/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f t="shared" si="5"/>
        <v>0</v>
      </c>
      <c r="CA126" s="16">
        <f t="shared" si="6"/>
        <v>0</v>
      </c>
    </row>
    <row r="127" spans="1:79" x14ac:dyDescent="0.2">
      <c r="A127" s="14" t="s">
        <v>231</v>
      </c>
      <c r="B127" s="15" t="s">
        <v>324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f t="shared" si="7"/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f t="shared" si="5"/>
        <v>0</v>
      </c>
      <c r="CA127" s="16">
        <f t="shared" si="6"/>
        <v>0</v>
      </c>
    </row>
    <row r="128" spans="1:79" x14ac:dyDescent="0.2">
      <c r="A128" s="14" t="s">
        <v>325</v>
      </c>
      <c r="B128" s="15" t="s">
        <v>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f t="shared" si="7"/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f t="shared" si="5"/>
        <v>0</v>
      </c>
      <c r="CA128" s="16">
        <f t="shared" si="6"/>
        <v>0</v>
      </c>
    </row>
    <row r="129" spans="1:79" x14ac:dyDescent="0.2">
      <c r="A129" s="14" t="s">
        <v>326</v>
      </c>
      <c r="B129" s="15" t="s">
        <v>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f t="shared" si="7"/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f t="shared" si="5"/>
        <v>0</v>
      </c>
      <c r="CA129" s="16">
        <f t="shared" si="6"/>
        <v>0</v>
      </c>
    </row>
    <row r="130" spans="1:79" x14ac:dyDescent="0.2">
      <c r="A130" s="3"/>
      <c r="B130" s="2"/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f t="shared" ref="BS130" si="8">SUM(C130:BR130)</f>
        <v>0</v>
      </c>
    </row>
    <row r="131" spans="1:79" s="5" customFormat="1" x14ac:dyDescent="0.2">
      <c r="B131" s="4" t="s">
        <v>2</v>
      </c>
      <c r="C131" s="12">
        <f>SUM(C2:C129)</f>
        <v>8962.1260265192595</v>
      </c>
      <c r="D131" s="12">
        <f t="shared" ref="D131:BO131" si="9">SUM(D2:D129)</f>
        <v>4252.3922588322903</v>
      </c>
      <c r="E131" s="12">
        <f t="shared" si="9"/>
        <v>485.0421451458804</v>
      </c>
      <c r="F131" s="12">
        <f t="shared" si="9"/>
        <v>272.99777401304334</v>
      </c>
      <c r="G131" s="12">
        <f t="shared" si="9"/>
        <v>2160.8822753126533</v>
      </c>
      <c r="H131" s="12">
        <f t="shared" si="9"/>
        <v>1135.364071711208</v>
      </c>
      <c r="I131" s="12">
        <f t="shared" si="9"/>
        <v>223.84899554400647</v>
      </c>
      <c r="J131" s="12">
        <f t="shared" si="9"/>
        <v>7914.5935517546459</v>
      </c>
      <c r="K131" s="12">
        <f t="shared" si="9"/>
        <v>296.0482875217545</v>
      </c>
      <c r="L131" s="12">
        <f t="shared" si="9"/>
        <v>6066.0702233250513</v>
      </c>
      <c r="M131" s="12">
        <f t="shared" si="9"/>
        <v>2742.4157162392926</v>
      </c>
      <c r="N131" s="12">
        <f t="shared" si="9"/>
        <v>422.77661549807971</v>
      </c>
      <c r="O131" s="12">
        <f t="shared" si="9"/>
        <v>1227.9321207133305</v>
      </c>
      <c r="P131" s="12">
        <f t="shared" si="9"/>
        <v>1921.4284920021892</v>
      </c>
      <c r="Q131" s="12">
        <f t="shared" si="9"/>
        <v>1561.7835726878809</v>
      </c>
      <c r="R131" s="12">
        <f t="shared" si="9"/>
        <v>952.04633860472052</v>
      </c>
      <c r="S131" s="12">
        <f t="shared" si="9"/>
        <v>2085.8022456881722</v>
      </c>
      <c r="T131" s="12">
        <f t="shared" si="9"/>
        <v>429.92835007677951</v>
      </c>
      <c r="U131" s="12">
        <f t="shared" si="9"/>
        <v>9463.9217706047439</v>
      </c>
      <c r="V131" s="12">
        <f t="shared" si="9"/>
        <v>546.45406697302394</v>
      </c>
      <c r="W131" s="12">
        <f t="shared" si="9"/>
        <v>2342.2929879902831</v>
      </c>
      <c r="X131" s="12">
        <f t="shared" si="9"/>
        <v>1395.8639046868013</v>
      </c>
      <c r="Y131" s="12">
        <f t="shared" si="9"/>
        <v>1375.2582505420778</v>
      </c>
      <c r="Z131" s="12">
        <f t="shared" si="9"/>
        <v>1801.8458122304842</v>
      </c>
      <c r="AA131" s="12">
        <f t="shared" si="9"/>
        <v>1949.1027178689435</v>
      </c>
      <c r="AB131" s="12">
        <f t="shared" si="9"/>
        <v>2340.5231285822088</v>
      </c>
      <c r="AC131" s="12">
        <f t="shared" si="9"/>
        <v>1285.2228205929482</v>
      </c>
      <c r="AD131" s="12">
        <f t="shared" si="9"/>
        <v>889.04747174597196</v>
      </c>
      <c r="AE131" s="12">
        <f t="shared" si="9"/>
        <v>1734.8059296337069</v>
      </c>
      <c r="AF131" s="12">
        <f t="shared" si="9"/>
        <v>2702.6505698716619</v>
      </c>
      <c r="AG131" s="12">
        <f t="shared" si="9"/>
        <v>1487.7964286290453</v>
      </c>
      <c r="AH131" s="12">
        <f t="shared" si="9"/>
        <v>1838.8788453974787</v>
      </c>
      <c r="AI131" s="12">
        <f t="shared" si="9"/>
        <v>3050.212234537456</v>
      </c>
      <c r="AJ131" s="12">
        <f t="shared" si="9"/>
        <v>1692.4591825773621</v>
      </c>
      <c r="AK131" s="12">
        <f t="shared" si="9"/>
        <v>603.75718308057583</v>
      </c>
      <c r="AL131" s="12">
        <f t="shared" si="9"/>
        <v>1680.3267478660905</v>
      </c>
      <c r="AM131" s="12">
        <f t="shared" si="9"/>
        <v>1140.4117291174691</v>
      </c>
      <c r="AN131" s="12">
        <f t="shared" si="9"/>
        <v>17922.255856938118</v>
      </c>
      <c r="AO131" s="12">
        <f t="shared" si="9"/>
        <v>1182.6494962834095</v>
      </c>
      <c r="AP131" s="12">
        <f t="shared" si="9"/>
        <v>10629.264334550635</v>
      </c>
      <c r="AQ131" s="12">
        <f t="shared" si="9"/>
        <v>1675.500338837998</v>
      </c>
      <c r="AR131" s="12">
        <f t="shared" si="9"/>
        <v>10623.755013813807</v>
      </c>
      <c r="AS131" s="12">
        <f t="shared" si="9"/>
        <v>8601.6240580525882</v>
      </c>
      <c r="AT131" s="12">
        <f t="shared" si="9"/>
        <v>114.83523401535058</v>
      </c>
      <c r="AU131" s="12">
        <f t="shared" si="9"/>
        <v>2089.1733424652957</v>
      </c>
      <c r="AV131" s="12">
        <f t="shared" si="9"/>
        <v>787.85773277034673</v>
      </c>
      <c r="AW131" s="12">
        <f t="shared" si="9"/>
        <v>760.70668985099167</v>
      </c>
      <c r="AX131" s="12">
        <f t="shared" si="9"/>
        <v>10015.811854207555</v>
      </c>
      <c r="AY131" s="12">
        <f t="shared" si="9"/>
        <v>277.94134928731557</v>
      </c>
      <c r="AZ131" s="12">
        <f t="shared" si="9"/>
        <v>388.08250931671432</v>
      </c>
      <c r="BA131" s="12">
        <f t="shared" si="9"/>
        <v>4332.7929910746034</v>
      </c>
      <c r="BB131" s="12">
        <f t="shared" si="9"/>
        <v>1140.8319241097452</v>
      </c>
      <c r="BC131" s="12">
        <f t="shared" si="9"/>
        <v>3049.6653363672003</v>
      </c>
      <c r="BD131" s="12">
        <f t="shared" si="9"/>
        <v>975.58698838041209</v>
      </c>
      <c r="BE131" s="12">
        <f t="shared" si="9"/>
        <v>1680.1069643359333</v>
      </c>
      <c r="BF131" s="12">
        <f t="shared" si="9"/>
        <v>679.97082000938792</v>
      </c>
      <c r="BG131" s="12">
        <f t="shared" si="9"/>
        <v>1194.5253154454892</v>
      </c>
      <c r="BH131" s="12">
        <f t="shared" si="9"/>
        <v>531.66781211360103</v>
      </c>
      <c r="BI131" s="12">
        <f t="shared" si="9"/>
        <v>3832.2239114543836</v>
      </c>
      <c r="BJ131" s="12">
        <f t="shared" si="9"/>
        <v>266.70106884175652</v>
      </c>
      <c r="BK131" s="12">
        <f t="shared" si="9"/>
        <v>5440.9658748975171</v>
      </c>
      <c r="BL131" s="12">
        <f t="shared" si="9"/>
        <v>2167.2520335258164</v>
      </c>
      <c r="BM131" s="12">
        <f t="shared" si="9"/>
        <v>1155.6059509217107</v>
      </c>
      <c r="BN131" s="12">
        <f t="shared" si="9"/>
        <v>3603.7510603342303</v>
      </c>
      <c r="BO131" s="12">
        <f t="shared" si="9"/>
        <v>7929.7389591830151</v>
      </c>
      <c r="BP131" s="12">
        <f t="shared" ref="BP131:CA131" si="10">SUM(BP2:BP129)</f>
        <v>514.89152383387045</v>
      </c>
      <c r="BQ131" s="12">
        <f t="shared" si="10"/>
        <v>3644.752927476974</v>
      </c>
      <c r="BR131" s="12">
        <f t="shared" si="10"/>
        <v>0</v>
      </c>
      <c r="BS131" s="12">
        <f t="shared" si="10"/>
        <v>189644.80011641438</v>
      </c>
      <c r="BT131" s="12">
        <f t="shared" si="10"/>
        <v>21654.025028787015</v>
      </c>
      <c r="BU131" s="12">
        <f t="shared" si="10"/>
        <v>1187.5383912045331</v>
      </c>
      <c r="BV131" s="12">
        <f t="shared" si="10"/>
        <v>0</v>
      </c>
      <c r="BW131" s="12">
        <f t="shared" si="10"/>
        <v>276582.06447633612</v>
      </c>
      <c r="BX131" s="12">
        <f t="shared" si="10"/>
        <v>18217.469777322127</v>
      </c>
      <c r="BY131" s="12">
        <f t="shared" si="10"/>
        <v>1093.1022099359054</v>
      </c>
      <c r="BZ131" s="12">
        <f t="shared" si="10"/>
        <v>318734.19988358574</v>
      </c>
      <c r="CA131" s="12">
        <f t="shared" si="10"/>
        <v>508379</v>
      </c>
    </row>
    <row r="132" spans="1:79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</sheetData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2DD4-CF81-4287-BC59-31E7EA2D57FB}">
  <sheetPr codeName="Planilha10">
    <tabColor theme="8"/>
  </sheetPr>
  <dimension ref="A1:CA132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71" width="12.7109375" style="1" customWidth="1"/>
    <col min="72" max="16384" width="11.5703125" style="1"/>
  </cols>
  <sheetData>
    <row r="1" spans="1:79" ht="49.5" customHeight="1" x14ac:dyDescent="0.2">
      <c r="A1" s="11" t="s">
        <v>16</v>
      </c>
      <c r="B1" s="61" t="s">
        <v>17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  <c r="BT1" s="6" t="s">
        <v>340</v>
      </c>
      <c r="BU1" s="6" t="s">
        <v>341</v>
      </c>
      <c r="BV1" s="6" t="s">
        <v>342</v>
      </c>
      <c r="BW1" s="6" t="s">
        <v>343</v>
      </c>
      <c r="BX1" s="6" t="s">
        <v>344</v>
      </c>
      <c r="BY1" s="6" t="s">
        <v>345</v>
      </c>
      <c r="BZ1" s="6" t="s">
        <v>346</v>
      </c>
      <c r="CA1" s="9" t="s">
        <v>347</v>
      </c>
    </row>
    <row r="2" spans="1:79" x14ac:dyDescent="0.2">
      <c r="A2" s="14" t="s">
        <v>124</v>
      </c>
      <c r="B2" s="15" t="s">
        <v>123</v>
      </c>
      <c r="C2" s="16">
        <v>3.8750698045472678</v>
      </c>
      <c r="D2" s="16">
        <v>3.9140805743917033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0.87124052652572792</v>
      </c>
      <c r="K2" s="16">
        <v>0</v>
      </c>
      <c r="L2" s="16">
        <v>239.38308735540485</v>
      </c>
      <c r="M2" s="16">
        <v>6.5538093338651775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9.8697247706422022</v>
      </c>
      <c r="AS2" s="16">
        <v>0</v>
      </c>
      <c r="AT2" s="16">
        <v>0</v>
      </c>
      <c r="AU2" s="16">
        <v>0</v>
      </c>
      <c r="AV2" s="16">
        <v>0</v>
      </c>
      <c r="AW2" s="16">
        <v>1.3003589948145192E-2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2.7307538891104906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f t="shared" ref="BS2:BS65" si="0">SUM(C2:BR2)</f>
        <v>267.21076984443556</v>
      </c>
      <c r="BT2" s="16">
        <v>9.9347427203829266</v>
      </c>
      <c r="BU2" s="16">
        <v>0</v>
      </c>
      <c r="BV2" s="16">
        <v>0</v>
      </c>
      <c r="BW2" s="16">
        <v>9.9997606701236528</v>
      </c>
      <c r="BX2" s="16">
        <v>0</v>
      </c>
      <c r="BY2" s="16">
        <v>38.854726765057841</v>
      </c>
      <c r="BZ2" s="16">
        <f t="shared" ref="BZ2:BZ65" si="1">SUM(BT2:BY2)</f>
        <v>58.789230155564418</v>
      </c>
      <c r="CA2" s="16">
        <f>SUM(BZ2,BS2)</f>
        <v>326</v>
      </c>
    </row>
    <row r="3" spans="1:79" x14ac:dyDescent="0.2">
      <c r="A3" s="14" t="s">
        <v>125</v>
      </c>
      <c r="B3" s="15" t="s">
        <v>18</v>
      </c>
      <c r="C3" s="16">
        <v>3.5261237440507669</v>
      </c>
      <c r="D3" s="16">
        <v>11.876132557729596</v>
      </c>
      <c r="E3" s="16">
        <v>4.1565309360126916E-2</v>
      </c>
      <c r="F3" s="16">
        <v>0</v>
      </c>
      <c r="G3" s="16">
        <v>0</v>
      </c>
      <c r="H3" s="16">
        <v>0</v>
      </c>
      <c r="I3" s="16">
        <v>0</v>
      </c>
      <c r="J3" s="16">
        <v>2.2237440507667898</v>
      </c>
      <c r="K3" s="16">
        <v>0</v>
      </c>
      <c r="L3" s="16">
        <v>34.023514895117216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1.447858276044421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0.63733474352194608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0.56113167636171346</v>
      </c>
      <c r="BL3" s="16">
        <v>4.6183677066807685E-3</v>
      </c>
      <c r="BM3" s="16">
        <v>0</v>
      </c>
      <c r="BN3" s="16">
        <v>4.6183677066807685E-3</v>
      </c>
      <c r="BO3" s="16">
        <v>6.9275515600211533E-3</v>
      </c>
      <c r="BP3" s="16">
        <v>0</v>
      </c>
      <c r="BQ3" s="16">
        <v>0</v>
      </c>
      <c r="BR3" s="16">
        <v>0</v>
      </c>
      <c r="BS3" s="16">
        <f t="shared" si="0"/>
        <v>54.353569539925957</v>
      </c>
      <c r="BT3" s="16">
        <v>67.088718491098192</v>
      </c>
      <c r="BU3" s="16">
        <v>0</v>
      </c>
      <c r="BV3" s="16">
        <v>0</v>
      </c>
      <c r="BW3" s="16">
        <v>10.668429402432576</v>
      </c>
      <c r="BX3" s="16">
        <v>0</v>
      </c>
      <c r="BY3" s="16">
        <v>-1.1107174334567249</v>
      </c>
      <c r="BZ3" s="16">
        <f t="shared" si="1"/>
        <v>76.646430460074043</v>
      </c>
      <c r="CA3" s="16">
        <f t="shared" ref="CA3:CA66" si="2">SUM(BZ3,BS3)</f>
        <v>131</v>
      </c>
    </row>
    <row r="4" spans="1:79" x14ac:dyDescent="0.2">
      <c r="A4" s="14" t="s">
        <v>126</v>
      </c>
      <c r="B4" s="15" t="s">
        <v>35</v>
      </c>
      <c r="C4" s="16">
        <v>4.8888777303540047</v>
      </c>
      <c r="D4" s="16">
        <v>0.21963344212904845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7.1177504393673114</v>
      </c>
      <c r="M4" s="16">
        <v>0</v>
      </c>
      <c r="N4" s="16">
        <v>0</v>
      </c>
      <c r="O4" s="16">
        <v>44.016168717047449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0.51247803163444638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1.8058749686166207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f t="shared" si="0"/>
        <v>58.560783329148876</v>
      </c>
      <c r="BT4" s="16">
        <v>86.478634195330159</v>
      </c>
      <c r="BU4" s="16">
        <v>0</v>
      </c>
      <c r="BV4" s="16">
        <v>0</v>
      </c>
      <c r="BW4" s="16">
        <v>6.5076575445643978E-2</v>
      </c>
      <c r="BX4" s="16">
        <v>0</v>
      </c>
      <c r="BY4" s="16">
        <v>16.895505900075321</v>
      </c>
      <c r="BZ4" s="16">
        <f t="shared" si="1"/>
        <v>103.43921667085112</v>
      </c>
      <c r="CA4" s="16">
        <f t="shared" si="2"/>
        <v>162</v>
      </c>
    </row>
    <row r="5" spans="1:79" x14ac:dyDescent="0.2">
      <c r="A5" s="14" t="s">
        <v>127</v>
      </c>
      <c r="B5" s="15" t="s">
        <v>19</v>
      </c>
      <c r="C5" s="16">
        <v>18.169372945885261</v>
      </c>
      <c r="D5" s="16">
        <v>4.6839510591910445</v>
      </c>
      <c r="E5" s="16">
        <v>8.7143275519833405E-2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680.17505125117953</v>
      </c>
      <c r="L5" s="16">
        <v>0</v>
      </c>
      <c r="M5" s="16">
        <v>51.588819107741365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513.23032117405876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34.704809475773651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f t="shared" si="0"/>
        <v>1302.6394682893495</v>
      </c>
      <c r="BT5" s="16">
        <v>0</v>
      </c>
      <c r="BU5" s="16">
        <v>0</v>
      </c>
      <c r="BV5" s="16">
        <v>0</v>
      </c>
      <c r="BW5" s="16">
        <v>36.360531710650484</v>
      </c>
      <c r="BX5" s="16">
        <v>0</v>
      </c>
      <c r="BY5" s="16">
        <v>0</v>
      </c>
      <c r="BZ5" s="16">
        <f t="shared" si="1"/>
        <v>36.360531710650484</v>
      </c>
      <c r="CA5" s="16">
        <f t="shared" si="2"/>
        <v>1339</v>
      </c>
    </row>
    <row r="6" spans="1:79" x14ac:dyDescent="0.2">
      <c r="A6" s="14" t="s">
        <v>128</v>
      </c>
      <c r="B6" s="15" t="s">
        <v>36</v>
      </c>
      <c r="C6" s="16">
        <v>5.933207324856399</v>
      </c>
      <c r="D6" s="16">
        <v>0.49720776670430561</v>
      </c>
      <c r="E6" s="16">
        <v>4.1607344494084143E-3</v>
      </c>
      <c r="F6" s="16">
        <v>0</v>
      </c>
      <c r="G6" s="16">
        <v>0</v>
      </c>
      <c r="H6" s="16">
        <v>0</v>
      </c>
      <c r="I6" s="16">
        <v>0</v>
      </c>
      <c r="J6" s="16">
        <v>1.4084086111247485</v>
      </c>
      <c r="K6" s="16">
        <v>0</v>
      </c>
      <c r="L6" s="16">
        <v>90.7393772399234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5.3319811969168835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23.181531984878983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f t="shared" si="0"/>
        <v>127.09587485885413</v>
      </c>
      <c r="BT6" s="16">
        <v>218.18267342530314</v>
      </c>
      <c r="BU6" s="16">
        <v>0</v>
      </c>
      <c r="BV6" s="16">
        <v>0</v>
      </c>
      <c r="BW6" s="16">
        <v>0.24340296529039226</v>
      </c>
      <c r="BX6" s="16">
        <v>0</v>
      </c>
      <c r="BY6" s="16">
        <v>-6.5219512494476906</v>
      </c>
      <c r="BZ6" s="16">
        <f t="shared" si="1"/>
        <v>211.90412514114584</v>
      </c>
      <c r="CA6" s="16">
        <f t="shared" si="2"/>
        <v>339</v>
      </c>
    </row>
    <row r="7" spans="1:79" x14ac:dyDescent="0.2">
      <c r="A7" s="14" t="s">
        <v>129</v>
      </c>
      <c r="B7" s="15" t="s">
        <v>232</v>
      </c>
      <c r="C7" s="16">
        <v>-0.1027975821450713</v>
      </c>
      <c r="D7" s="16">
        <v>-2.1408090514569125E-2</v>
      </c>
      <c r="E7" s="16">
        <v>-1.5305331680099195E-3</v>
      </c>
      <c r="F7" s="16">
        <v>0</v>
      </c>
      <c r="G7" s="16">
        <v>0</v>
      </c>
      <c r="H7" s="16">
        <v>0</v>
      </c>
      <c r="I7" s="16">
        <v>0</v>
      </c>
      <c r="J7" s="16">
        <v>-1.0655610663360198E-3</v>
      </c>
      <c r="K7" s="16">
        <v>0</v>
      </c>
      <c r="L7" s="16">
        <v>-0.1324783013019219</v>
      </c>
      <c r="M7" s="16">
        <v>0</v>
      </c>
      <c r="N7" s="16">
        <v>-0.14340514569125853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-1.7998295102293862E-2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-1.1043087414755114E-3</v>
      </c>
      <c r="AP7" s="16">
        <v>-7.7495350278983257E-5</v>
      </c>
      <c r="AQ7" s="16">
        <v>0</v>
      </c>
      <c r="AR7" s="16">
        <v>-8.6407315561066334E-3</v>
      </c>
      <c r="AS7" s="16">
        <v>0</v>
      </c>
      <c r="AT7" s="16">
        <v>0</v>
      </c>
      <c r="AU7" s="16">
        <v>0</v>
      </c>
      <c r="AV7" s="16">
        <v>0</v>
      </c>
      <c r="AW7" s="16">
        <v>-7.1101983880967144E-3</v>
      </c>
      <c r="AX7" s="16">
        <v>-7.2923124612523246E-2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-1.356168629882207E-4</v>
      </c>
      <c r="BF7" s="16">
        <v>0</v>
      </c>
      <c r="BG7" s="16">
        <v>0</v>
      </c>
      <c r="BH7" s="16">
        <v>0</v>
      </c>
      <c r="BI7" s="16">
        <v>-4.4366088034717916E-3</v>
      </c>
      <c r="BJ7" s="16">
        <v>0</v>
      </c>
      <c r="BK7" s="16">
        <v>-1.3464817110973342E-2</v>
      </c>
      <c r="BL7" s="16">
        <v>-8.582610043397396E-3</v>
      </c>
      <c r="BM7" s="16">
        <v>-1.5886546807191569E-3</v>
      </c>
      <c r="BN7" s="16">
        <v>-9.8031618102913821E-3</v>
      </c>
      <c r="BO7" s="16">
        <v>-6.219001859888407E-3</v>
      </c>
      <c r="BP7" s="16">
        <v>-1.9373837569745814E-5</v>
      </c>
      <c r="BQ7" s="16">
        <v>-9.609423434593924E-3</v>
      </c>
      <c r="BR7" s="16">
        <v>0</v>
      </c>
      <c r="BS7" s="16">
        <f t="shared" si="0"/>
        <v>-0.56439863608183516</v>
      </c>
      <c r="BT7" s="16">
        <v>-3.878642281463112E-2</v>
      </c>
      <c r="BU7" s="16">
        <v>-1.3367947923124612E-3</v>
      </c>
      <c r="BV7" s="16">
        <v>0</v>
      </c>
      <c r="BW7" s="16">
        <v>-1.3930176689398637</v>
      </c>
      <c r="BX7" s="16">
        <v>0</v>
      </c>
      <c r="BY7" s="16">
        <v>-2.4604773713577184E-3</v>
      </c>
      <c r="BZ7" s="16">
        <f t="shared" si="1"/>
        <v>-1.4356013639181648</v>
      </c>
      <c r="CA7" s="16">
        <f t="shared" si="2"/>
        <v>-2</v>
      </c>
    </row>
    <row r="8" spans="1:79" x14ac:dyDescent="0.2">
      <c r="A8" s="14" t="s">
        <v>130</v>
      </c>
      <c r="B8" s="15" t="s">
        <v>31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f t="shared" si="0"/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f t="shared" si="1"/>
        <v>0</v>
      </c>
      <c r="CA8" s="16">
        <f t="shared" si="2"/>
        <v>0</v>
      </c>
    </row>
    <row r="9" spans="1:79" x14ac:dyDescent="0.2">
      <c r="A9" s="14" t="s">
        <v>131</v>
      </c>
      <c r="B9" s="15" t="s">
        <v>20</v>
      </c>
      <c r="C9" s="16">
        <v>-0.11920812761109002</v>
      </c>
      <c r="D9" s="16">
        <v>-0.41146031143182682</v>
      </c>
      <c r="E9" s="16">
        <v>-3.845423471325484E-3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-23.480155715913405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-1.1536270413976452E-2</v>
      </c>
      <c r="BG9" s="16">
        <v>0</v>
      </c>
      <c r="BH9" s="16">
        <v>0</v>
      </c>
      <c r="BI9" s="16">
        <v>0</v>
      </c>
      <c r="BJ9" s="16">
        <v>0</v>
      </c>
      <c r="BK9" s="16">
        <v>-7.690846942650968E-3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-3.8454234713254841E-2</v>
      </c>
      <c r="BR9" s="16">
        <v>0</v>
      </c>
      <c r="BS9" s="16">
        <f t="shared" si="0"/>
        <v>-24.072350930497532</v>
      </c>
      <c r="BT9" s="16">
        <v>-69.440657045195593</v>
      </c>
      <c r="BU9" s="16">
        <v>0</v>
      </c>
      <c r="BV9" s="16">
        <v>0</v>
      </c>
      <c r="BW9" s="16">
        <v>-1.9919293581466009</v>
      </c>
      <c r="BX9" s="16">
        <v>-0.13458982149639195</v>
      </c>
      <c r="BY9" s="16">
        <v>14.639527155336118</v>
      </c>
      <c r="BZ9" s="16">
        <f t="shared" si="1"/>
        <v>-56.927649069502472</v>
      </c>
      <c r="CA9" s="16">
        <f t="shared" si="2"/>
        <v>-81</v>
      </c>
    </row>
    <row r="10" spans="1:79" x14ac:dyDescent="0.2">
      <c r="A10" s="14" t="s">
        <v>233</v>
      </c>
      <c r="B10" s="15" t="s">
        <v>234</v>
      </c>
      <c r="C10" s="16">
        <v>2.8607164165911656</v>
      </c>
      <c r="D10" s="16">
        <v>0.32298411155061546</v>
      </c>
      <c r="E10" s="16">
        <v>1.1535146841093408E-2</v>
      </c>
      <c r="F10" s="16">
        <v>0</v>
      </c>
      <c r="G10" s="16">
        <v>0</v>
      </c>
      <c r="H10" s="16">
        <v>0</v>
      </c>
      <c r="I10" s="16">
        <v>0</v>
      </c>
      <c r="J10" s="16">
        <v>1.1535146841093408E-2</v>
      </c>
      <c r="K10" s="16">
        <v>0</v>
      </c>
      <c r="L10" s="16">
        <v>44.410315338209621</v>
      </c>
      <c r="M10" s="16">
        <v>0.33451925839170882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1.7764126135283849</v>
      </c>
      <c r="AS10" s="16">
        <v>0</v>
      </c>
      <c r="AT10" s="16">
        <v>0</v>
      </c>
      <c r="AU10" s="16">
        <v>0</v>
      </c>
      <c r="AV10" s="16">
        <v>0</v>
      </c>
      <c r="AW10" s="16">
        <v>0.38065984575608247</v>
      </c>
      <c r="AX10" s="16">
        <v>10.658475681170309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2.3070293682186816E-2</v>
      </c>
      <c r="BG10" s="16">
        <v>0</v>
      </c>
      <c r="BH10" s="16">
        <v>0</v>
      </c>
      <c r="BI10" s="16">
        <v>0</v>
      </c>
      <c r="BJ10" s="16">
        <v>0</v>
      </c>
      <c r="BK10" s="16">
        <v>2.0301858440324398</v>
      </c>
      <c r="BL10" s="16">
        <v>1.2111904183148079</v>
      </c>
      <c r="BM10" s="16">
        <v>3.4605440523280226E-2</v>
      </c>
      <c r="BN10" s="16">
        <v>1.1535146841093409</v>
      </c>
      <c r="BO10" s="16">
        <v>0.33451925839170882</v>
      </c>
      <c r="BP10" s="16">
        <v>0</v>
      </c>
      <c r="BQ10" s="16">
        <v>3.4605440523280226E-2</v>
      </c>
      <c r="BR10" s="16">
        <v>0</v>
      </c>
      <c r="BS10" s="16">
        <f t="shared" si="0"/>
        <v>65.588844938457115</v>
      </c>
      <c r="BT10" s="16">
        <v>23.358672353214153</v>
      </c>
      <c r="BU10" s="16">
        <v>3.4605440523280226E-2</v>
      </c>
      <c r="BV10" s="16">
        <v>0</v>
      </c>
      <c r="BW10" s="16">
        <v>430.60703157801692</v>
      </c>
      <c r="BX10" s="16">
        <v>2.4108456897885224</v>
      </c>
      <c r="BY10" s="16">
        <v>0</v>
      </c>
      <c r="BZ10" s="16">
        <f t="shared" si="1"/>
        <v>456.41115506154284</v>
      </c>
      <c r="CA10" s="16">
        <f t="shared" si="2"/>
        <v>522</v>
      </c>
    </row>
    <row r="11" spans="1:79" x14ac:dyDescent="0.2">
      <c r="A11" s="14" t="s">
        <v>133</v>
      </c>
      <c r="B11" s="15" t="s">
        <v>132</v>
      </c>
      <c r="C11" s="16">
        <v>7.4114390480641328</v>
      </c>
      <c r="D11" s="16">
        <v>37.218583360295263</v>
      </c>
      <c r="E11" s="16">
        <v>0.17380259074187249</v>
      </c>
      <c r="F11" s="16">
        <v>0</v>
      </c>
      <c r="G11" s="16">
        <v>0</v>
      </c>
      <c r="H11" s="16">
        <v>0</v>
      </c>
      <c r="I11" s="16">
        <v>0</v>
      </c>
      <c r="J11" s="16">
        <v>769.88340463265865</v>
      </c>
      <c r="K11" s="16">
        <v>0</v>
      </c>
      <c r="L11" s="16">
        <v>0.49657883069106423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9.9315766138212844E-2</v>
      </c>
      <c r="BH11" s="16">
        <v>0</v>
      </c>
      <c r="BI11" s="16">
        <v>0</v>
      </c>
      <c r="BJ11" s="16">
        <v>0</v>
      </c>
      <c r="BK11" s="16">
        <v>1.8994140273933207</v>
      </c>
      <c r="BL11" s="16">
        <v>0.83176954140753256</v>
      </c>
      <c r="BM11" s="16">
        <v>4.9657883069106422E-2</v>
      </c>
      <c r="BN11" s="16">
        <v>0</v>
      </c>
      <c r="BO11" s="16">
        <v>1.3035194305640434</v>
      </c>
      <c r="BP11" s="16">
        <v>0</v>
      </c>
      <c r="BQ11" s="16">
        <v>0</v>
      </c>
      <c r="BR11" s="16">
        <v>0</v>
      </c>
      <c r="BS11" s="16">
        <f t="shared" si="0"/>
        <v>819.36748511102326</v>
      </c>
      <c r="BT11" s="16">
        <v>24.766869180716828</v>
      </c>
      <c r="BU11" s="16">
        <v>0</v>
      </c>
      <c r="BV11" s="16">
        <v>0</v>
      </c>
      <c r="BW11" s="16">
        <v>15.356700339121161</v>
      </c>
      <c r="BX11" s="16">
        <v>207.12303028124288</v>
      </c>
      <c r="BY11" s="16">
        <v>-30.614084912104108</v>
      </c>
      <c r="BZ11" s="16">
        <f t="shared" si="1"/>
        <v>216.63251488897674</v>
      </c>
      <c r="CA11" s="16">
        <f t="shared" si="2"/>
        <v>1036</v>
      </c>
    </row>
    <row r="12" spans="1:79" x14ac:dyDescent="0.2">
      <c r="A12" s="14" t="s">
        <v>134</v>
      </c>
      <c r="B12" s="15" t="s">
        <v>21</v>
      </c>
      <c r="C12" s="16">
        <v>0.60665608545587379</v>
      </c>
      <c r="D12" s="16">
        <v>12.880860605144484</v>
      </c>
      <c r="E12" s="16">
        <v>0.39503186959917364</v>
      </c>
      <c r="F12" s="16">
        <v>0</v>
      </c>
      <c r="G12" s="16">
        <v>0</v>
      </c>
      <c r="H12" s="16">
        <v>0</v>
      </c>
      <c r="I12" s="16">
        <v>0</v>
      </c>
      <c r="J12" s="16">
        <v>162.13236590834654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0.86060514448391401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7.7595545814123396E-2</v>
      </c>
      <c r="BR12" s="16">
        <v>0</v>
      </c>
      <c r="BS12" s="16">
        <f t="shared" si="0"/>
        <v>176.9531151588441</v>
      </c>
      <c r="BT12" s="16">
        <v>0</v>
      </c>
      <c r="BU12" s="16">
        <v>0</v>
      </c>
      <c r="BV12" s="16">
        <v>0</v>
      </c>
      <c r="BW12" s="16">
        <v>103.04688484115587</v>
      </c>
      <c r="BX12" s="16">
        <v>0</v>
      </c>
      <c r="BY12" s="16">
        <v>0</v>
      </c>
      <c r="BZ12" s="16">
        <f t="shared" si="1"/>
        <v>103.04688484115587</v>
      </c>
      <c r="CA12" s="16">
        <f t="shared" si="2"/>
        <v>280</v>
      </c>
    </row>
    <row r="13" spans="1:79" x14ac:dyDescent="0.2">
      <c r="A13" s="14" t="s">
        <v>135</v>
      </c>
      <c r="B13" s="15" t="s">
        <v>37</v>
      </c>
      <c r="C13" s="16">
        <v>0.74535877730765898</v>
      </c>
      <c r="D13" s="16">
        <v>4.2428115015974441</v>
      </c>
      <c r="E13" s="16">
        <v>2.8667645281063813E-2</v>
      </c>
      <c r="F13" s="16">
        <v>0</v>
      </c>
      <c r="G13" s="16">
        <v>0</v>
      </c>
      <c r="H13" s="16">
        <v>0</v>
      </c>
      <c r="I13" s="16">
        <v>0</v>
      </c>
      <c r="J13" s="16">
        <v>155.02029185735256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f t="shared" si="0"/>
        <v>160.03712978153874</v>
      </c>
      <c r="BT13" s="16">
        <v>0.37267938865382949</v>
      </c>
      <c r="BU13" s="16">
        <v>0</v>
      </c>
      <c r="BV13" s="16">
        <v>0</v>
      </c>
      <c r="BW13" s="16">
        <v>4.8161644072187206</v>
      </c>
      <c r="BX13" s="16">
        <v>0.7740264225887229</v>
      </c>
      <c r="BY13" s="16">
        <v>0</v>
      </c>
      <c r="BZ13" s="16">
        <f t="shared" si="1"/>
        <v>5.9628702184612736</v>
      </c>
      <c r="CA13" s="16">
        <f t="shared" si="2"/>
        <v>166</v>
      </c>
    </row>
    <row r="14" spans="1:79" x14ac:dyDescent="0.2">
      <c r="A14" s="14" t="s">
        <v>235</v>
      </c>
      <c r="B14" s="15" t="s">
        <v>136</v>
      </c>
      <c r="C14" s="16">
        <v>2.4014835419564209</v>
      </c>
      <c r="D14" s="16">
        <v>45.238757533611498</v>
      </c>
      <c r="E14" s="16">
        <v>3.2452480296708393E-2</v>
      </c>
      <c r="F14" s="16">
        <v>0</v>
      </c>
      <c r="G14" s="16">
        <v>0</v>
      </c>
      <c r="H14" s="16">
        <v>0</v>
      </c>
      <c r="I14" s="16">
        <v>0</v>
      </c>
      <c r="J14" s="16">
        <v>281.16828929068151</v>
      </c>
      <c r="K14" s="16">
        <v>0</v>
      </c>
      <c r="L14" s="16">
        <v>43.453871117292529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0.16226240148354196</v>
      </c>
      <c r="AS14" s="16">
        <v>0</v>
      </c>
      <c r="AT14" s="16">
        <v>0</v>
      </c>
      <c r="AU14" s="16">
        <v>0</v>
      </c>
      <c r="AV14" s="16">
        <v>0</v>
      </c>
      <c r="AW14" s="16">
        <v>7.2693555864626793</v>
      </c>
      <c r="AX14" s="16">
        <v>34.383402874362538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1.0871580899397311</v>
      </c>
      <c r="BL14" s="16">
        <v>0.76263328697264721</v>
      </c>
      <c r="BM14" s="16">
        <v>0.17848864163189615</v>
      </c>
      <c r="BN14" s="16">
        <v>0.98980064904960596</v>
      </c>
      <c r="BO14" s="16">
        <v>0.30829856281872969</v>
      </c>
      <c r="BP14" s="16">
        <v>0</v>
      </c>
      <c r="BQ14" s="16">
        <v>0</v>
      </c>
      <c r="BR14" s="16">
        <v>0</v>
      </c>
      <c r="BS14" s="16">
        <f t="shared" si="0"/>
        <v>417.43625405655996</v>
      </c>
      <c r="BT14" s="16">
        <v>17.47566063977747</v>
      </c>
      <c r="BU14" s="16">
        <v>1.6226240148354196E-2</v>
      </c>
      <c r="BV14" s="16">
        <v>0</v>
      </c>
      <c r="BW14" s="16">
        <v>228.46546128882707</v>
      </c>
      <c r="BX14" s="16">
        <v>2.2229949003245246</v>
      </c>
      <c r="BY14" s="16">
        <v>-0.61659712563745939</v>
      </c>
      <c r="BZ14" s="16">
        <f t="shared" si="1"/>
        <v>247.56374594343995</v>
      </c>
      <c r="CA14" s="16">
        <f t="shared" si="2"/>
        <v>664.99999999999989</v>
      </c>
    </row>
    <row r="15" spans="1:79" x14ac:dyDescent="0.2">
      <c r="A15" s="14" t="s">
        <v>138</v>
      </c>
      <c r="B15" s="15" t="s">
        <v>137</v>
      </c>
      <c r="C15" s="16">
        <v>29.448272688224829</v>
      </c>
      <c r="D15" s="16">
        <v>28.377185985150639</v>
      </c>
      <c r="E15" s="16">
        <v>35.70289010247285</v>
      </c>
      <c r="F15" s="16">
        <v>2.6446585261091001E-2</v>
      </c>
      <c r="G15" s="16">
        <v>0</v>
      </c>
      <c r="H15" s="16">
        <v>0</v>
      </c>
      <c r="I15" s="16">
        <v>0</v>
      </c>
      <c r="J15" s="16">
        <v>5.1174142480211078</v>
      </c>
      <c r="K15" s="16">
        <v>0</v>
      </c>
      <c r="L15" s="16">
        <v>2.6182119408480089</v>
      </c>
      <c r="M15" s="16">
        <v>2.6446585261091001E-2</v>
      </c>
      <c r="N15" s="16">
        <v>5.2893170522182002E-2</v>
      </c>
      <c r="O15" s="16">
        <v>0.44959194943854702</v>
      </c>
      <c r="P15" s="16">
        <v>0.11900963367490948</v>
      </c>
      <c r="Q15" s="16">
        <v>0.11900963367490948</v>
      </c>
      <c r="R15" s="16">
        <v>34.578910228876481</v>
      </c>
      <c r="S15" s="16">
        <v>63.048659262440943</v>
      </c>
      <c r="T15" s="16">
        <v>0</v>
      </c>
      <c r="U15" s="16">
        <v>0</v>
      </c>
      <c r="V15" s="16">
        <v>2.6446585261091001E-2</v>
      </c>
      <c r="W15" s="16">
        <v>3.133920353439283</v>
      </c>
      <c r="X15" s="16">
        <v>0</v>
      </c>
      <c r="Y15" s="16">
        <v>0</v>
      </c>
      <c r="Z15" s="16">
        <v>0</v>
      </c>
      <c r="AA15" s="16">
        <v>10.909216420200037</v>
      </c>
      <c r="AB15" s="16">
        <v>1.1239798735963675</v>
      </c>
      <c r="AC15" s="16">
        <v>16.753911762901147</v>
      </c>
      <c r="AD15" s="16">
        <v>0</v>
      </c>
      <c r="AE15" s="16">
        <v>0.105786341044364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3.9669877891636493E-2</v>
      </c>
      <c r="AM15" s="16">
        <v>0</v>
      </c>
      <c r="AN15" s="16">
        <v>0</v>
      </c>
      <c r="AO15" s="16">
        <v>0</v>
      </c>
      <c r="AP15" s="16">
        <v>13.130729582131682</v>
      </c>
      <c r="AQ15" s="16">
        <v>0</v>
      </c>
      <c r="AR15" s="16">
        <v>2.5917653555869178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5.2893170522182002E-2</v>
      </c>
      <c r="BG15" s="16">
        <v>0</v>
      </c>
      <c r="BH15" s="16">
        <v>0</v>
      </c>
      <c r="BI15" s="16">
        <v>0</v>
      </c>
      <c r="BJ15" s="16">
        <v>0</v>
      </c>
      <c r="BK15" s="16">
        <v>0.1454562189360005</v>
      </c>
      <c r="BL15" s="16">
        <v>0.11900963367490948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f t="shared" si="0"/>
        <v>247.81772718905319</v>
      </c>
      <c r="BT15" s="16">
        <v>42.380652880898324</v>
      </c>
      <c r="BU15" s="16">
        <v>0</v>
      </c>
      <c r="BV15" s="16">
        <v>0</v>
      </c>
      <c r="BW15" s="16">
        <v>131.84945081916916</v>
      </c>
      <c r="BX15" s="16">
        <v>17.415076394428421</v>
      </c>
      <c r="BY15" s="16">
        <v>-8.4629072835491197</v>
      </c>
      <c r="BZ15" s="16">
        <f t="shared" si="1"/>
        <v>183.18227281094678</v>
      </c>
      <c r="CA15" s="16">
        <f t="shared" si="2"/>
        <v>431</v>
      </c>
    </row>
    <row r="16" spans="1:79" x14ac:dyDescent="0.2">
      <c r="A16" s="14" t="s">
        <v>236</v>
      </c>
      <c r="B16" s="15" t="s">
        <v>38</v>
      </c>
      <c r="C16" s="16">
        <v>0.40258975868157743</v>
      </c>
      <c r="D16" s="16">
        <v>0.43437316068275456</v>
      </c>
      <c r="E16" s="16">
        <v>9.3231312536786337</v>
      </c>
      <c r="F16" s="16">
        <v>0</v>
      </c>
      <c r="G16" s="16">
        <v>0</v>
      </c>
      <c r="H16" s="16">
        <v>0</v>
      </c>
      <c r="I16" s="16">
        <v>0</v>
      </c>
      <c r="J16" s="16">
        <v>24.801648028251915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0.74161271336080048</v>
      </c>
      <c r="AX16" s="16">
        <v>9.2065921130076518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1.2713360800470865</v>
      </c>
      <c r="BL16" s="16">
        <v>1.101824602707475</v>
      </c>
      <c r="BM16" s="16">
        <v>0.14832254267216008</v>
      </c>
      <c r="BN16" s="16">
        <v>1.2713360800470865</v>
      </c>
      <c r="BO16" s="16">
        <v>0.31783402001177163</v>
      </c>
      <c r="BP16" s="16">
        <v>0</v>
      </c>
      <c r="BQ16" s="16">
        <v>0</v>
      </c>
      <c r="BR16" s="16">
        <v>0</v>
      </c>
      <c r="BS16" s="16">
        <f t="shared" si="0"/>
        <v>49.020600353148915</v>
      </c>
      <c r="BT16" s="16">
        <v>9.5879929370217774</v>
      </c>
      <c r="BU16" s="16">
        <v>2.1188934667451441E-2</v>
      </c>
      <c r="BV16" s="16">
        <v>0</v>
      </c>
      <c r="BW16" s="16">
        <v>193.37021777516188</v>
      </c>
      <c r="BX16" s="16">
        <v>0</v>
      </c>
      <c r="BY16" s="16">
        <v>0</v>
      </c>
      <c r="BZ16" s="16">
        <f t="shared" si="1"/>
        <v>202.97939964685111</v>
      </c>
      <c r="CA16" s="16">
        <f t="shared" si="2"/>
        <v>252.00000000000003</v>
      </c>
    </row>
    <row r="17" spans="1:79" x14ac:dyDescent="0.2">
      <c r="A17" s="14" t="s">
        <v>139</v>
      </c>
      <c r="B17" s="15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f t="shared" si="0"/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f t="shared" si="1"/>
        <v>0</v>
      </c>
      <c r="CA17" s="16">
        <f t="shared" si="2"/>
        <v>0</v>
      </c>
    </row>
    <row r="18" spans="1:79" x14ac:dyDescent="0.2">
      <c r="A18" s="14" t="s">
        <v>237</v>
      </c>
      <c r="B18" s="15" t="s">
        <v>140</v>
      </c>
      <c r="C18" s="16">
        <v>1.5176438836785644</v>
      </c>
      <c r="D18" s="16">
        <v>12.982254908575669</v>
      </c>
      <c r="E18" s="16">
        <v>0.38398218743674517</v>
      </c>
      <c r="F18" s="16">
        <v>8.5756021860873091</v>
      </c>
      <c r="G18" s="16">
        <v>22.289251737399635</v>
      </c>
      <c r="H18" s="16">
        <v>0</v>
      </c>
      <c r="I18" s="16">
        <v>0</v>
      </c>
      <c r="J18" s="16">
        <v>1.7736320086363944</v>
      </c>
      <c r="K18" s="16">
        <v>0.23770325888941365</v>
      </c>
      <c r="L18" s="16">
        <v>8.8315903110451401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7.3139464273665744E-2</v>
      </c>
      <c r="T18" s="16">
        <v>0</v>
      </c>
      <c r="U18" s="16">
        <v>0</v>
      </c>
      <c r="V18" s="16">
        <v>6.2534241953984218</v>
      </c>
      <c r="W18" s="16">
        <v>96.726941501922951</v>
      </c>
      <c r="X18" s="16">
        <v>2.2490385264152217</v>
      </c>
      <c r="Y18" s="16">
        <v>0</v>
      </c>
      <c r="Z18" s="16">
        <v>0</v>
      </c>
      <c r="AA18" s="16">
        <v>0</v>
      </c>
      <c r="AB18" s="16">
        <v>145.41953984211591</v>
      </c>
      <c r="AC18" s="16">
        <v>16.072397274138048</v>
      </c>
      <c r="AD18" s="16">
        <v>9.7824033466027931</v>
      </c>
      <c r="AE18" s="16">
        <v>1.8284866068416436E-2</v>
      </c>
      <c r="AF18" s="16">
        <v>0</v>
      </c>
      <c r="AG18" s="16">
        <v>1.1702314283786519</v>
      </c>
      <c r="AH18" s="16">
        <v>0</v>
      </c>
      <c r="AI18" s="16">
        <v>0</v>
      </c>
      <c r="AJ18" s="16">
        <v>0.85938870521557242</v>
      </c>
      <c r="AK18" s="16">
        <v>0</v>
      </c>
      <c r="AL18" s="16">
        <v>0.93252816948923822</v>
      </c>
      <c r="AM18" s="16">
        <v>0</v>
      </c>
      <c r="AN18" s="16">
        <v>0</v>
      </c>
      <c r="AO18" s="16">
        <v>11.281762364212941</v>
      </c>
      <c r="AP18" s="16">
        <v>169.3178597935362</v>
      </c>
      <c r="AQ18" s="16">
        <v>0</v>
      </c>
      <c r="AR18" s="16">
        <v>2.1393293300047231</v>
      </c>
      <c r="AS18" s="16">
        <v>0</v>
      </c>
      <c r="AT18" s="16">
        <v>0</v>
      </c>
      <c r="AU18" s="16">
        <v>0</v>
      </c>
      <c r="AV18" s="16">
        <v>0.10970919641049862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10.51379798933945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2.011335267525808</v>
      </c>
      <c r="BL18" s="16">
        <v>0.47540651777882731</v>
      </c>
      <c r="BM18" s="16">
        <v>0</v>
      </c>
      <c r="BN18" s="16">
        <v>0.14627892854733149</v>
      </c>
      <c r="BO18" s="16">
        <v>1.8284866068416436E-2</v>
      </c>
      <c r="BP18" s="16">
        <v>0</v>
      </c>
      <c r="BQ18" s="16">
        <v>0</v>
      </c>
      <c r="BR18" s="16">
        <v>0</v>
      </c>
      <c r="BS18" s="16">
        <f t="shared" si="0"/>
        <v>532.16274205519187</v>
      </c>
      <c r="BT18" s="16">
        <v>36.167465083327713</v>
      </c>
      <c r="BU18" s="16">
        <v>0</v>
      </c>
      <c r="BV18" s="16">
        <v>0</v>
      </c>
      <c r="BW18" s="16">
        <v>0</v>
      </c>
      <c r="BX18" s="16">
        <v>0</v>
      </c>
      <c r="BY18" s="16">
        <v>-26.330207138519668</v>
      </c>
      <c r="BZ18" s="16">
        <f t="shared" si="1"/>
        <v>9.8372579448080444</v>
      </c>
      <c r="CA18" s="16">
        <f t="shared" si="2"/>
        <v>541.99999999999989</v>
      </c>
    </row>
    <row r="19" spans="1:79" x14ac:dyDescent="0.2">
      <c r="A19" s="14" t="s">
        <v>238</v>
      </c>
      <c r="B19" s="15" t="s">
        <v>141</v>
      </c>
      <c r="C19" s="16">
        <v>0</v>
      </c>
      <c r="D19" s="16">
        <v>0</v>
      </c>
      <c r="E19" s="16">
        <v>0</v>
      </c>
      <c r="F19" s="16">
        <v>1.7771723025887913E-2</v>
      </c>
      <c r="G19" s="16">
        <v>59.961793489345816</v>
      </c>
      <c r="H19" s="16">
        <v>1.2706781963509859</v>
      </c>
      <c r="I19" s="16">
        <v>0.1599455072329912</v>
      </c>
      <c r="J19" s="16">
        <v>0.7286406440614045</v>
      </c>
      <c r="K19" s="16">
        <v>0</v>
      </c>
      <c r="L19" s="16">
        <v>6.4155920123455372</v>
      </c>
      <c r="M19" s="16">
        <v>1.2795640578639296</v>
      </c>
      <c r="N19" s="16">
        <v>0</v>
      </c>
      <c r="O19" s="16">
        <v>1.004102350962667</v>
      </c>
      <c r="P19" s="16">
        <v>0</v>
      </c>
      <c r="Q19" s="16">
        <v>0</v>
      </c>
      <c r="R19" s="16">
        <v>0.44429307564719778</v>
      </c>
      <c r="S19" s="16">
        <v>5.917983767620675</v>
      </c>
      <c r="T19" s="16">
        <v>0</v>
      </c>
      <c r="U19" s="16">
        <v>1200.7553521056298</v>
      </c>
      <c r="V19" s="16">
        <v>0</v>
      </c>
      <c r="W19" s="16">
        <v>14.82161700359052</v>
      </c>
      <c r="X19" s="16">
        <v>0.67532547498374074</v>
      </c>
      <c r="Y19" s="16">
        <v>0.204374814797711</v>
      </c>
      <c r="Z19" s="16">
        <v>0.29323342992715051</v>
      </c>
      <c r="AA19" s="16">
        <v>0.67532547498374074</v>
      </c>
      <c r="AB19" s="16">
        <v>4.6028762637049701</v>
      </c>
      <c r="AC19" s="16">
        <v>2.7279594844737947</v>
      </c>
      <c r="AD19" s="16">
        <v>2.7368453459867386</v>
      </c>
      <c r="AE19" s="16">
        <v>3.0745080834786092</v>
      </c>
      <c r="AF19" s="16">
        <v>0</v>
      </c>
      <c r="AG19" s="16">
        <v>0.16883136874593518</v>
      </c>
      <c r="AH19" s="16">
        <v>0.13328792269415934</v>
      </c>
      <c r="AI19" s="16">
        <v>0.63978202893196479</v>
      </c>
      <c r="AJ19" s="16">
        <v>1.3328792269415934</v>
      </c>
      <c r="AK19" s="16">
        <v>0</v>
      </c>
      <c r="AL19" s="16">
        <v>0</v>
      </c>
      <c r="AM19" s="16">
        <v>0</v>
      </c>
      <c r="AN19" s="16">
        <v>117.6932357389427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0.66643961347079672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f t="shared" si="0"/>
        <v>1428.402238205741</v>
      </c>
      <c r="BT19" s="16">
        <v>850.80346814135794</v>
      </c>
      <c r="BU19" s="16">
        <v>0</v>
      </c>
      <c r="BV19" s="16">
        <v>0</v>
      </c>
      <c r="BW19" s="16">
        <v>0</v>
      </c>
      <c r="BX19" s="16">
        <v>72.864064406140443</v>
      </c>
      <c r="BY19" s="16">
        <v>-43.069770753239361</v>
      </c>
      <c r="BZ19" s="16">
        <f t="shared" si="1"/>
        <v>880.59776179425899</v>
      </c>
      <c r="CA19" s="16">
        <f t="shared" si="2"/>
        <v>2309</v>
      </c>
    </row>
    <row r="20" spans="1:79" x14ac:dyDescent="0.2">
      <c r="A20" s="14" t="s">
        <v>239</v>
      </c>
      <c r="B20" s="15" t="s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8.2399752526294083</v>
      </c>
      <c r="I20" s="16">
        <v>0.14554753557434524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0.60203753351206435</v>
      </c>
      <c r="AC20" s="16">
        <v>98.744079191585897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1.984739121468344E-2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f t="shared" si="0"/>
        <v>107.7514869045164</v>
      </c>
      <c r="BT20" s="16">
        <v>296.3976325015467</v>
      </c>
      <c r="BU20" s="16">
        <v>0</v>
      </c>
      <c r="BV20" s="16">
        <v>0</v>
      </c>
      <c r="BW20" s="16">
        <v>0</v>
      </c>
      <c r="BX20" s="16">
        <v>0</v>
      </c>
      <c r="BY20" s="16">
        <v>-3.149119406063106</v>
      </c>
      <c r="BZ20" s="16">
        <f t="shared" si="1"/>
        <v>293.24851309548359</v>
      </c>
      <c r="CA20" s="16">
        <f t="shared" si="2"/>
        <v>401</v>
      </c>
    </row>
    <row r="21" spans="1:79" x14ac:dyDescent="0.2">
      <c r="A21" s="14" t="s">
        <v>240</v>
      </c>
      <c r="B21" s="15" t="s">
        <v>142</v>
      </c>
      <c r="C21" s="16">
        <v>0</v>
      </c>
      <c r="D21" s="16">
        <v>0</v>
      </c>
      <c r="E21" s="16">
        <v>0</v>
      </c>
      <c r="F21" s="16">
        <v>0</v>
      </c>
      <c r="G21" s="16">
        <v>2.009408847233872</v>
      </c>
      <c r="H21" s="16">
        <v>0.41573976149666314</v>
      </c>
      <c r="I21" s="16">
        <v>27.577404179278656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1.0739943838663797</v>
      </c>
      <c r="AC21" s="16">
        <v>49.438386637978191</v>
      </c>
      <c r="AD21" s="16">
        <v>179.66886692680791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0.29448233106013638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1.7322490062360967E-2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f t="shared" si="0"/>
        <v>260.49560555778419</v>
      </c>
      <c r="BT21" s="16">
        <v>214.67761934283942</v>
      </c>
      <c r="BU21" s="16">
        <v>0</v>
      </c>
      <c r="BV21" s="16">
        <v>0</v>
      </c>
      <c r="BW21" s="16">
        <v>0</v>
      </c>
      <c r="BX21" s="16">
        <v>0</v>
      </c>
      <c r="BY21" s="16">
        <v>-0.17322490062360965</v>
      </c>
      <c r="BZ21" s="16">
        <f t="shared" si="1"/>
        <v>214.50439444221581</v>
      </c>
      <c r="CA21" s="16">
        <f t="shared" si="2"/>
        <v>475</v>
      </c>
    </row>
    <row r="22" spans="1:79" x14ac:dyDescent="0.2">
      <c r="A22" s="14" t="s">
        <v>144</v>
      </c>
      <c r="B22" s="17" t="s">
        <v>143</v>
      </c>
      <c r="C22" s="16">
        <v>5.1728294110140051E-2</v>
      </c>
      <c r="D22" s="16">
        <v>15.564468938917695</v>
      </c>
      <c r="E22" s="16">
        <v>5.7475882344600058E-3</v>
      </c>
      <c r="F22" s="16">
        <v>0</v>
      </c>
      <c r="G22" s="16">
        <v>0</v>
      </c>
      <c r="H22" s="16">
        <v>0</v>
      </c>
      <c r="I22" s="16">
        <v>0</v>
      </c>
      <c r="J22" s="16">
        <v>34.749918465545193</v>
      </c>
      <c r="K22" s="16">
        <v>0</v>
      </c>
      <c r="L22" s="16">
        <v>3.8336413523848236</v>
      </c>
      <c r="M22" s="16">
        <v>0</v>
      </c>
      <c r="N22" s="16">
        <v>0</v>
      </c>
      <c r="O22" s="16">
        <v>0</v>
      </c>
      <c r="P22" s="16">
        <v>0</v>
      </c>
      <c r="Q22" s="16">
        <v>11.345739174824052</v>
      </c>
      <c r="R22" s="16">
        <v>0</v>
      </c>
      <c r="S22" s="16">
        <v>0</v>
      </c>
      <c r="T22" s="16">
        <v>0</v>
      </c>
      <c r="U22" s="16">
        <v>0</v>
      </c>
      <c r="V22" s="16">
        <v>7.3224274107020468</v>
      </c>
      <c r="W22" s="16">
        <v>0</v>
      </c>
      <c r="X22" s="16">
        <v>0</v>
      </c>
      <c r="Y22" s="16">
        <v>14.834525233141274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0.49429258816356048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5.7475882344600058E-3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2.3277732349563021</v>
      </c>
      <c r="AX22" s="16">
        <v>102.78986798508274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9.5582392339069902</v>
      </c>
      <c r="BL22" s="16">
        <v>7.0178052342756665</v>
      </c>
      <c r="BM22" s="16">
        <v>1.1150321174852411</v>
      </c>
      <c r="BN22" s="16">
        <v>8.0178855870717065</v>
      </c>
      <c r="BO22" s="16">
        <v>3.3968246465658631</v>
      </c>
      <c r="BP22" s="16">
        <v>2.2990352937840023E-2</v>
      </c>
      <c r="BQ22" s="16">
        <v>0.7759244116521008</v>
      </c>
      <c r="BR22" s="16">
        <v>0</v>
      </c>
      <c r="BS22" s="16">
        <f t="shared" si="0"/>
        <v>223.23057943819217</v>
      </c>
      <c r="BT22" s="16">
        <v>206.18898032301823</v>
      </c>
      <c r="BU22" s="16">
        <v>0.14368970586150015</v>
      </c>
      <c r="BV22" s="16">
        <v>0</v>
      </c>
      <c r="BW22" s="16">
        <v>792.98900112021249</v>
      </c>
      <c r="BX22" s="16">
        <v>0</v>
      </c>
      <c r="BY22" s="16">
        <v>-6.5522505872844068</v>
      </c>
      <c r="BZ22" s="16">
        <f t="shared" si="1"/>
        <v>992.76942056180781</v>
      </c>
      <c r="CA22" s="16">
        <f t="shared" si="2"/>
        <v>1216</v>
      </c>
    </row>
    <row r="23" spans="1:79" x14ac:dyDescent="0.2">
      <c r="A23" s="14" t="s">
        <v>146</v>
      </c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15.482308623705098</v>
      </c>
      <c r="K23" s="16">
        <v>0</v>
      </c>
      <c r="L23" s="16">
        <v>8.0721108569891033E-3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3.2288443427956413E-2</v>
      </c>
      <c r="AX23" s="16">
        <v>3.0243508677519171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8.8793219426880135E-2</v>
      </c>
      <c r="BL23" s="16">
        <v>7.5339701331898296E-2</v>
      </c>
      <c r="BM23" s="16">
        <v>8.0721108569891033E-3</v>
      </c>
      <c r="BN23" s="16">
        <v>9.1483923045876492E-2</v>
      </c>
      <c r="BO23" s="16">
        <v>0.131844477330822</v>
      </c>
      <c r="BP23" s="16">
        <v>0</v>
      </c>
      <c r="BQ23" s="16">
        <v>0</v>
      </c>
      <c r="BR23" s="16">
        <v>0</v>
      </c>
      <c r="BS23" s="16">
        <f t="shared" si="0"/>
        <v>18.942553477734432</v>
      </c>
      <c r="BT23" s="16">
        <v>15.872460648459571</v>
      </c>
      <c r="BU23" s="16">
        <v>0</v>
      </c>
      <c r="BV23" s="16">
        <v>0</v>
      </c>
      <c r="BW23" s="16">
        <v>25.653168303511368</v>
      </c>
      <c r="BX23" s="16">
        <v>0</v>
      </c>
      <c r="BY23" s="16">
        <v>-0.46818242970536794</v>
      </c>
      <c r="BZ23" s="16">
        <f t="shared" si="1"/>
        <v>41.057446522265572</v>
      </c>
      <c r="CA23" s="16">
        <f t="shared" si="2"/>
        <v>60</v>
      </c>
    </row>
    <row r="24" spans="1:79" x14ac:dyDescent="0.2">
      <c r="A24" s="18" t="s">
        <v>148</v>
      </c>
      <c r="B24" s="15" t="s">
        <v>147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9.4855493339825401</v>
      </c>
      <c r="K24" s="16">
        <v>0</v>
      </c>
      <c r="L24" s="16">
        <v>9.4297406647422297E-2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1.0026316094552452</v>
      </c>
      <c r="AS24" s="16">
        <v>0</v>
      </c>
      <c r="AT24" s="16">
        <v>0</v>
      </c>
      <c r="AU24" s="16">
        <v>0</v>
      </c>
      <c r="AV24" s="16">
        <v>0</v>
      </c>
      <c r="AW24" s="16">
        <v>9.622184351777785E-2</v>
      </c>
      <c r="AX24" s="16">
        <v>9.4258917910015185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0.66200628340231171</v>
      </c>
      <c r="BL24" s="16">
        <v>0.52152239186635596</v>
      </c>
      <c r="BM24" s="16">
        <v>9.0448532906711177E-2</v>
      </c>
      <c r="BN24" s="16">
        <v>0.60812205103235606</v>
      </c>
      <c r="BO24" s="16">
        <v>0.2886655305533336</v>
      </c>
      <c r="BP24" s="16">
        <v>0</v>
      </c>
      <c r="BQ24" s="16">
        <v>8.659965916600007E-2</v>
      </c>
      <c r="BR24" s="16">
        <v>0</v>
      </c>
      <c r="BS24" s="16">
        <f t="shared" si="0"/>
        <v>22.361956433531578</v>
      </c>
      <c r="BT24" s="16">
        <v>56.307098389733241</v>
      </c>
      <c r="BU24" s="16">
        <v>0</v>
      </c>
      <c r="BV24" s="16">
        <v>0</v>
      </c>
      <c r="BW24" s="16">
        <v>87.234723333217403</v>
      </c>
      <c r="BX24" s="16">
        <v>0</v>
      </c>
      <c r="BY24" s="16">
        <v>9.622184351777785E-2</v>
      </c>
      <c r="BZ24" s="16">
        <f t="shared" si="1"/>
        <v>143.63804356646844</v>
      </c>
      <c r="CA24" s="16">
        <f t="shared" si="2"/>
        <v>166.00000000000003</v>
      </c>
    </row>
    <row r="25" spans="1:79" x14ac:dyDescent="0.2">
      <c r="A25" s="18" t="s">
        <v>149</v>
      </c>
      <c r="B25" s="15" t="s">
        <v>22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0.3751139849125425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0.27008206913703059</v>
      </c>
      <c r="AX25" s="16">
        <v>21.516538174583435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1.1253419547376275</v>
      </c>
      <c r="BL25" s="16">
        <v>0.88526900439360035</v>
      </c>
      <c r="BM25" s="16">
        <v>4.5013678189505101E-2</v>
      </c>
      <c r="BN25" s="16">
        <v>1.0953328359446239</v>
      </c>
      <c r="BO25" s="16">
        <v>0.1800547127580204</v>
      </c>
      <c r="BP25" s="16">
        <v>0</v>
      </c>
      <c r="BQ25" s="16">
        <v>0.13504103456851529</v>
      </c>
      <c r="BR25" s="16">
        <v>0</v>
      </c>
      <c r="BS25" s="16">
        <f t="shared" si="0"/>
        <v>25.627787449224904</v>
      </c>
      <c r="BT25" s="16">
        <v>16.114896791842828</v>
      </c>
      <c r="BU25" s="16">
        <v>0</v>
      </c>
      <c r="BV25" s="16">
        <v>0</v>
      </c>
      <c r="BW25" s="16">
        <v>142.25822763823263</v>
      </c>
      <c r="BX25" s="16">
        <v>0</v>
      </c>
      <c r="BY25" s="16">
        <v>-3.00091187930034</v>
      </c>
      <c r="BZ25" s="16">
        <f t="shared" si="1"/>
        <v>155.37221255077512</v>
      </c>
      <c r="CA25" s="16">
        <f t="shared" si="2"/>
        <v>181.00000000000003</v>
      </c>
    </row>
    <row r="26" spans="1:79" x14ac:dyDescent="0.2">
      <c r="A26" s="18" t="s">
        <v>150</v>
      </c>
      <c r="B26" s="15" t="s">
        <v>23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285.70464952448043</v>
      </c>
      <c r="K26" s="16">
        <v>0</v>
      </c>
      <c r="L26" s="16">
        <v>5.267465069860279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3.2091698955031114</v>
      </c>
      <c r="AX26" s="16">
        <v>13.589174591992487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20.914934836209934</v>
      </c>
      <c r="BL26" s="16">
        <v>7.9011976047904184</v>
      </c>
      <c r="BM26" s="16">
        <v>0.95168486556299159</v>
      </c>
      <c r="BN26" s="16">
        <v>8.9856757074087117</v>
      </c>
      <c r="BO26" s="16">
        <v>4.3821768228249383</v>
      </c>
      <c r="BP26" s="16">
        <v>0</v>
      </c>
      <c r="BQ26" s="16">
        <v>0.15492544323118468</v>
      </c>
      <c r="BR26" s="16">
        <v>0</v>
      </c>
      <c r="BS26" s="16">
        <f t="shared" si="0"/>
        <v>351.06105436186448</v>
      </c>
      <c r="BT26" s="16">
        <v>0.13279323705530116</v>
      </c>
      <c r="BU26" s="16">
        <v>0.15492544323118468</v>
      </c>
      <c r="BV26" s="16">
        <v>0</v>
      </c>
      <c r="BW26" s="16">
        <v>405.30709169895505</v>
      </c>
      <c r="BX26" s="16">
        <v>0</v>
      </c>
      <c r="BY26" s="16">
        <v>-2.655864741106023</v>
      </c>
      <c r="BZ26" s="16">
        <f t="shared" si="1"/>
        <v>402.93894563813552</v>
      </c>
      <c r="CA26" s="16">
        <f t="shared" si="2"/>
        <v>754</v>
      </c>
    </row>
    <row r="27" spans="1:79" x14ac:dyDescent="0.2">
      <c r="A27" s="18" t="s">
        <v>241</v>
      </c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169.6616612162106</v>
      </c>
      <c r="K27" s="16">
        <v>0</v>
      </c>
      <c r="L27" s="16">
        <v>46.596524816823283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0.47166452788011759</v>
      </c>
      <c r="Y27" s="16">
        <v>0</v>
      </c>
      <c r="Z27" s="16">
        <v>3.9305377323343133E-2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0.37340108457175974</v>
      </c>
      <c r="AS27" s="16">
        <v>0</v>
      </c>
      <c r="AT27" s="16">
        <v>0</v>
      </c>
      <c r="AU27" s="16">
        <v>0</v>
      </c>
      <c r="AV27" s="16">
        <v>0</v>
      </c>
      <c r="AW27" s="16">
        <v>2.5941549033406464</v>
      </c>
      <c r="AX27" s="16">
        <v>44.100633356790993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1.9652688661671566E-2</v>
      </c>
      <c r="BG27" s="16">
        <v>0</v>
      </c>
      <c r="BH27" s="16">
        <v>0</v>
      </c>
      <c r="BI27" s="16">
        <v>0</v>
      </c>
      <c r="BJ27" s="16">
        <v>0</v>
      </c>
      <c r="BK27" s="16">
        <v>4.7756033447861901</v>
      </c>
      <c r="BL27" s="16">
        <v>3.4981785817775388</v>
      </c>
      <c r="BM27" s="16">
        <v>0.49131721654178906</v>
      </c>
      <c r="BN27" s="16">
        <v>4.4218549488761019</v>
      </c>
      <c r="BO27" s="16">
        <v>2.2011011301072156</v>
      </c>
      <c r="BP27" s="16">
        <v>0</v>
      </c>
      <c r="BQ27" s="16">
        <v>1.0808978763919361</v>
      </c>
      <c r="BR27" s="16">
        <v>0</v>
      </c>
      <c r="BS27" s="16">
        <f t="shared" si="0"/>
        <v>280.32595107008314</v>
      </c>
      <c r="BT27" s="16">
        <v>4.6183818354928174</v>
      </c>
      <c r="BU27" s="16">
        <v>7.8610754646686265E-2</v>
      </c>
      <c r="BV27" s="16">
        <v>0</v>
      </c>
      <c r="BW27" s="16">
        <v>1605.7622324791987</v>
      </c>
      <c r="BX27" s="16">
        <v>0</v>
      </c>
      <c r="BY27" s="16">
        <v>8.2148238605787149</v>
      </c>
      <c r="BZ27" s="16">
        <f t="shared" si="1"/>
        <v>1618.6740489299168</v>
      </c>
      <c r="CA27" s="16">
        <f t="shared" si="2"/>
        <v>1899</v>
      </c>
    </row>
    <row r="28" spans="1:79" x14ac:dyDescent="0.2">
      <c r="A28" s="18" t="s">
        <v>242</v>
      </c>
      <c r="B28" s="15" t="s">
        <v>55</v>
      </c>
      <c r="C28" s="16">
        <v>2.1433083656709685E-2</v>
      </c>
      <c r="D28" s="16">
        <v>0.10490930421442107</v>
      </c>
      <c r="E28" s="16">
        <v>1.1280570345636677E-3</v>
      </c>
      <c r="F28" s="16">
        <v>0</v>
      </c>
      <c r="G28" s="16">
        <v>0</v>
      </c>
      <c r="H28" s="16">
        <v>0</v>
      </c>
      <c r="I28" s="16">
        <v>0</v>
      </c>
      <c r="J28" s="16">
        <v>0.57982131576572504</v>
      </c>
      <c r="K28" s="16">
        <v>1.4743705441747135</v>
      </c>
      <c r="L28" s="16">
        <v>6.9104773937370272</v>
      </c>
      <c r="M28" s="16">
        <v>1.6401949282555723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0.87875642992509706</v>
      </c>
      <c r="W28" s="16">
        <v>0</v>
      </c>
      <c r="X28" s="16">
        <v>0.62155942604458081</v>
      </c>
      <c r="Y28" s="16">
        <v>0</v>
      </c>
      <c r="Z28" s="16">
        <v>1.1280570345636677E-3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1.6920855518455014E-2</v>
      </c>
      <c r="AS28" s="16">
        <v>0</v>
      </c>
      <c r="AT28" s="16">
        <v>0</v>
      </c>
      <c r="AU28" s="16">
        <v>0</v>
      </c>
      <c r="AV28" s="16">
        <v>0</v>
      </c>
      <c r="AW28" s="16">
        <v>3.3841711036910025E-3</v>
      </c>
      <c r="AX28" s="16">
        <v>1.699981951087447</v>
      </c>
      <c r="AY28" s="16">
        <v>0</v>
      </c>
      <c r="AZ28" s="16">
        <v>0</v>
      </c>
      <c r="BA28" s="16">
        <v>0</v>
      </c>
      <c r="BB28" s="16">
        <v>0</v>
      </c>
      <c r="BC28" s="16">
        <v>3.3841711036910025E-3</v>
      </c>
      <c r="BD28" s="16">
        <v>0</v>
      </c>
      <c r="BE28" s="16">
        <v>0</v>
      </c>
      <c r="BF28" s="16">
        <v>2.2561140691273354E-3</v>
      </c>
      <c r="BG28" s="16">
        <v>0</v>
      </c>
      <c r="BH28" s="16">
        <v>0</v>
      </c>
      <c r="BI28" s="16">
        <v>1.1280570345636677E-3</v>
      </c>
      <c r="BJ28" s="16">
        <v>0</v>
      </c>
      <c r="BK28" s="16">
        <v>0.1534157567006588</v>
      </c>
      <c r="BL28" s="16">
        <v>0.12183015973287609</v>
      </c>
      <c r="BM28" s="16">
        <v>9.0244562765093416E-3</v>
      </c>
      <c r="BN28" s="16">
        <v>0.14100712932045845</v>
      </c>
      <c r="BO28" s="16">
        <v>3.7225882140601033E-2</v>
      </c>
      <c r="BP28" s="16">
        <v>0</v>
      </c>
      <c r="BQ28" s="16">
        <v>9.0244562765093416E-3</v>
      </c>
      <c r="BR28" s="16">
        <v>0</v>
      </c>
      <c r="BS28" s="16">
        <f t="shared" si="0"/>
        <v>14.432361700207565</v>
      </c>
      <c r="BT28" s="16">
        <v>23.165779261799475</v>
      </c>
      <c r="BU28" s="16">
        <v>0</v>
      </c>
      <c r="BV28" s="16">
        <v>0</v>
      </c>
      <c r="BW28" s="16">
        <v>10.576662756068947</v>
      </c>
      <c r="BX28" s="16">
        <v>0</v>
      </c>
      <c r="BY28" s="16">
        <v>1.8251962819240142</v>
      </c>
      <c r="BZ28" s="16">
        <f t="shared" si="1"/>
        <v>35.567638299792435</v>
      </c>
      <c r="CA28" s="16">
        <f t="shared" si="2"/>
        <v>50</v>
      </c>
    </row>
    <row r="29" spans="1:79" x14ac:dyDescent="0.2">
      <c r="A29" s="18" t="s">
        <v>151</v>
      </c>
      <c r="B29" s="15" t="s">
        <v>243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2.7666666666666666</v>
      </c>
      <c r="K29" s="16">
        <v>0</v>
      </c>
      <c r="L29" s="16">
        <v>40.930392156862744</v>
      </c>
      <c r="M29" s="16">
        <v>8.3406862745098049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0.10849673202614378</v>
      </c>
      <c r="AT29" s="16">
        <v>0</v>
      </c>
      <c r="AU29" s="16">
        <v>0</v>
      </c>
      <c r="AV29" s="16">
        <v>0</v>
      </c>
      <c r="AW29" s="16">
        <v>2.7124183006535945E-2</v>
      </c>
      <c r="AX29" s="16">
        <v>30.677450980392159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2.7124183006535945E-2</v>
      </c>
      <c r="BG29" s="16">
        <v>0</v>
      </c>
      <c r="BH29" s="16">
        <v>0</v>
      </c>
      <c r="BI29" s="16">
        <v>0</v>
      </c>
      <c r="BJ29" s="16">
        <v>0</v>
      </c>
      <c r="BK29" s="16">
        <v>7.9338235294117645</v>
      </c>
      <c r="BL29" s="16">
        <v>5.8316993464052285</v>
      </c>
      <c r="BM29" s="16">
        <v>0.67810457516339873</v>
      </c>
      <c r="BN29" s="16">
        <v>6.6047385620915025</v>
      </c>
      <c r="BO29" s="16">
        <v>1.7223856209150326</v>
      </c>
      <c r="BP29" s="16">
        <v>0</v>
      </c>
      <c r="BQ29" s="16">
        <v>0.13562091503267976</v>
      </c>
      <c r="BR29" s="16">
        <v>0</v>
      </c>
      <c r="BS29" s="16">
        <f t="shared" si="0"/>
        <v>105.78431372549021</v>
      </c>
      <c r="BT29" s="16">
        <v>162.73153594771242</v>
      </c>
      <c r="BU29" s="16">
        <v>0.10849673202614378</v>
      </c>
      <c r="BV29" s="16">
        <v>0</v>
      </c>
      <c r="BW29" s="16">
        <v>393.44983660130714</v>
      </c>
      <c r="BX29" s="16">
        <v>0</v>
      </c>
      <c r="BY29" s="16">
        <v>1.9258169934640523</v>
      </c>
      <c r="BZ29" s="16">
        <f t="shared" si="1"/>
        <v>558.21568627450972</v>
      </c>
      <c r="CA29" s="16">
        <f t="shared" si="2"/>
        <v>663.99999999999989</v>
      </c>
    </row>
    <row r="30" spans="1:79" x14ac:dyDescent="0.2">
      <c r="A30" s="18" t="s">
        <v>153</v>
      </c>
      <c r="B30" s="15" t="s">
        <v>152</v>
      </c>
      <c r="C30" s="16">
        <v>6.2068933376140523</v>
      </c>
      <c r="D30" s="16">
        <v>35.309413092784574</v>
      </c>
      <c r="E30" s="16">
        <v>8.2210507782967568E-2</v>
      </c>
      <c r="F30" s="16">
        <v>0</v>
      </c>
      <c r="G30" s="16">
        <v>0</v>
      </c>
      <c r="H30" s="16">
        <v>0</v>
      </c>
      <c r="I30" s="16">
        <v>0</v>
      </c>
      <c r="J30" s="16">
        <v>136.86679370734385</v>
      </c>
      <c r="K30" s="16">
        <v>0</v>
      </c>
      <c r="L30" s="16">
        <v>274.98044678272936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61.877108857980261</v>
      </c>
      <c r="W30" s="16">
        <v>2.7403502594322525E-2</v>
      </c>
      <c r="X30" s="16">
        <v>1.5071926426877389</v>
      </c>
      <c r="Y30" s="16">
        <v>14.866400157419971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0.1096140103772901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6.7275598869061799</v>
      </c>
      <c r="AS30" s="16">
        <v>0</v>
      </c>
      <c r="AT30" s="16">
        <v>0</v>
      </c>
      <c r="AU30" s="16">
        <v>0</v>
      </c>
      <c r="AV30" s="16">
        <v>0</v>
      </c>
      <c r="AW30" s="16">
        <v>6.8508756485806316E-2</v>
      </c>
      <c r="AX30" s="16">
        <v>51.011620079331379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1.3701751297161262E-2</v>
      </c>
      <c r="BG30" s="16">
        <v>0</v>
      </c>
      <c r="BH30" s="16">
        <v>0</v>
      </c>
      <c r="BI30" s="16">
        <v>0</v>
      </c>
      <c r="BJ30" s="16">
        <v>0</v>
      </c>
      <c r="BK30" s="16">
        <v>2.3155959692202535</v>
      </c>
      <c r="BL30" s="16">
        <v>1.8086311712252867</v>
      </c>
      <c r="BM30" s="16">
        <v>0.12331576167445137</v>
      </c>
      <c r="BN30" s="16">
        <v>2.1922802075458021</v>
      </c>
      <c r="BO30" s="16">
        <v>0.4658595441034829</v>
      </c>
      <c r="BP30" s="16">
        <v>0</v>
      </c>
      <c r="BQ30" s="16">
        <v>0.16442101556593514</v>
      </c>
      <c r="BR30" s="16">
        <v>0</v>
      </c>
      <c r="BS30" s="16">
        <f t="shared" si="0"/>
        <v>596.72497074267017</v>
      </c>
      <c r="BT30" s="16">
        <v>361.98656751970339</v>
      </c>
      <c r="BU30" s="16">
        <v>0</v>
      </c>
      <c r="BV30" s="16">
        <v>0</v>
      </c>
      <c r="BW30" s="16">
        <v>340.09116894683967</v>
      </c>
      <c r="BX30" s="16">
        <v>0</v>
      </c>
      <c r="BY30" s="16">
        <v>24.197292790786786</v>
      </c>
      <c r="BZ30" s="16">
        <f t="shared" si="1"/>
        <v>726.27502925732983</v>
      </c>
      <c r="CA30" s="16">
        <f t="shared" si="2"/>
        <v>1323</v>
      </c>
    </row>
    <row r="31" spans="1:79" x14ac:dyDescent="0.2">
      <c r="A31" s="18" t="s">
        <v>154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1.0272656346240709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0.39715846096990104</v>
      </c>
      <c r="AR31" s="16">
        <v>9.928961524247526E-2</v>
      </c>
      <c r="AS31" s="16">
        <v>0</v>
      </c>
      <c r="AT31" s="16">
        <v>0</v>
      </c>
      <c r="AU31" s="16">
        <v>0.12220260337535416</v>
      </c>
      <c r="AV31" s="16">
        <v>0</v>
      </c>
      <c r="AW31" s="16">
        <v>0.35897014741510286</v>
      </c>
      <c r="AX31" s="16">
        <v>10.368127130127705</v>
      </c>
      <c r="AY31" s="16">
        <v>0</v>
      </c>
      <c r="AZ31" s="16">
        <v>0</v>
      </c>
      <c r="BA31" s="16">
        <v>0</v>
      </c>
      <c r="BB31" s="16">
        <v>0</v>
      </c>
      <c r="BC31" s="16">
        <v>0.64538249907608913</v>
      </c>
      <c r="BD31" s="16">
        <v>7.6376627109596362E-2</v>
      </c>
      <c r="BE31" s="16">
        <v>6.1101301687677079E-2</v>
      </c>
      <c r="BF31" s="16">
        <v>0</v>
      </c>
      <c r="BG31" s="16">
        <v>0</v>
      </c>
      <c r="BH31" s="16">
        <v>0</v>
      </c>
      <c r="BI31" s="16">
        <v>3.8188313554798174E-3</v>
      </c>
      <c r="BJ31" s="16">
        <v>0</v>
      </c>
      <c r="BK31" s="16">
        <v>0.47353508807949735</v>
      </c>
      <c r="BL31" s="16">
        <v>0.37424547283702214</v>
      </c>
      <c r="BM31" s="16">
        <v>4.2007144910277995E-2</v>
      </c>
      <c r="BN31" s="16">
        <v>0.40479612368086071</v>
      </c>
      <c r="BO31" s="16">
        <v>0.25204286946166793</v>
      </c>
      <c r="BP31" s="16">
        <v>0</v>
      </c>
      <c r="BQ31" s="16">
        <v>6.1101301687677079E-2</v>
      </c>
      <c r="BR31" s="16">
        <v>0</v>
      </c>
      <c r="BS31" s="16">
        <f t="shared" si="0"/>
        <v>14.767420851640452</v>
      </c>
      <c r="BT31" s="16">
        <v>8.9322465404672933</v>
      </c>
      <c r="BU31" s="16">
        <v>7.6376627109596348E-3</v>
      </c>
      <c r="BV31" s="16">
        <v>0</v>
      </c>
      <c r="BW31" s="16">
        <v>72.095717160103476</v>
      </c>
      <c r="BX31" s="16">
        <v>0</v>
      </c>
      <c r="BY31" s="16">
        <v>-2.8030222149221862</v>
      </c>
      <c r="BZ31" s="16">
        <f t="shared" si="1"/>
        <v>78.232579148359548</v>
      </c>
      <c r="CA31" s="16">
        <f t="shared" si="2"/>
        <v>93</v>
      </c>
    </row>
    <row r="32" spans="1:79" x14ac:dyDescent="0.2">
      <c r="A32" s="18" t="s">
        <v>155</v>
      </c>
      <c r="B32" s="15" t="s">
        <v>40</v>
      </c>
      <c r="C32" s="16">
        <v>0.32058867697852533</v>
      </c>
      <c r="D32" s="16">
        <v>0.81928217450067575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7.7297492115933322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0.17810482054362517</v>
      </c>
      <c r="AX32" s="16">
        <v>29.155759122991441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7.4804024628322576</v>
      </c>
      <c r="BL32" s="16">
        <v>5.4678179906892925</v>
      </c>
      <c r="BM32" s="16">
        <v>0.46307253341342547</v>
      </c>
      <c r="BN32" s="16">
        <v>6.2336687190268814</v>
      </c>
      <c r="BO32" s="16">
        <v>1.5317014566751763</v>
      </c>
      <c r="BP32" s="16">
        <v>0</v>
      </c>
      <c r="BQ32" s="16">
        <v>0.37402012314161287</v>
      </c>
      <c r="BR32" s="16">
        <v>0</v>
      </c>
      <c r="BS32" s="16">
        <f t="shared" si="0"/>
        <v>59.754167292386242</v>
      </c>
      <c r="BT32" s="16">
        <v>20.802643039495418</v>
      </c>
      <c r="BU32" s="16">
        <v>0.1068628923261751</v>
      </c>
      <c r="BV32" s="16">
        <v>0</v>
      </c>
      <c r="BW32" s="16">
        <v>458.24589277669321</v>
      </c>
      <c r="BX32" s="16">
        <v>0</v>
      </c>
      <c r="BY32" s="16">
        <v>54.090433999098963</v>
      </c>
      <c r="BZ32" s="16">
        <f t="shared" si="1"/>
        <v>533.24583270761377</v>
      </c>
      <c r="CA32" s="16">
        <f t="shared" si="2"/>
        <v>593</v>
      </c>
    </row>
    <row r="33" spans="1:79" x14ac:dyDescent="0.2">
      <c r="A33" s="18" t="s">
        <v>156</v>
      </c>
      <c r="B33" s="15" t="s">
        <v>244</v>
      </c>
      <c r="C33" s="16">
        <v>0.38108366026932461</v>
      </c>
      <c r="D33" s="16">
        <v>8.9100989139161122</v>
      </c>
      <c r="E33" s="16">
        <v>1.814684096520593E-2</v>
      </c>
      <c r="F33" s="16">
        <v>0.61699259281700169</v>
      </c>
      <c r="G33" s="16">
        <v>0</v>
      </c>
      <c r="H33" s="16">
        <v>0.12702788675644153</v>
      </c>
      <c r="I33" s="16">
        <v>0</v>
      </c>
      <c r="J33" s="16">
        <v>93.365496765984517</v>
      </c>
      <c r="K33" s="16">
        <v>0</v>
      </c>
      <c r="L33" s="16">
        <v>240.04641228774409</v>
      </c>
      <c r="M33" s="16">
        <v>48.198009603586954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18.164987806171137</v>
      </c>
      <c r="T33" s="16">
        <v>0</v>
      </c>
      <c r="U33" s="16">
        <v>0</v>
      </c>
      <c r="V33" s="16">
        <v>0</v>
      </c>
      <c r="W33" s="16">
        <v>0</v>
      </c>
      <c r="X33" s="16">
        <v>9.4182104609418786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81.515609615705046</v>
      </c>
      <c r="AS33" s="16">
        <v>0</v>
      </c>
      <c r="AT33" s="16">
        <v>0</v>
      </c>
      <c r="AU33" s="16">
        <v>0</v>
      </c>
      <c r="AV33" s="16">
        <v>0</v>
      </c>
      <c r="AW33" s="16">
        <v>5.4440522895617793E-2</v>
      </c>
      <c r="AX33" s="16">
        <v>62.751776057682115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5.4440522895617793E-2</v>
      </c>
      <c r="BG33" s="16">
        <v>0</v>
      </c>
      <c r="BH33" s="16">
        <v>0</v>
      </c>
      <c r="BI33" s="16">
        <v>0</v>
      </c>
      <c r="BJ33" s="16">
        <v>0</v>
      </c>
      <c r="BK33" s="16">
        <v>2.2139145977551236</v>
      </c>
      <c r="BL33" s="16">
        <v>1.6876562097641516</v>
      </c>
      <c r="BM33" s="16">
        <v>0.10888104579123559</v>
      </c>
      <c r="BN33" s="16">
        <v>1.3973067543208566</v>
      </c>
      <c r="BO33" s="16">
        <v>0.52625838799097202</v>
      </c>
      <c r="BP33" s="16">
        <v>0</v>
      </c>
      <c r="BQ33" s="16">
        <v>0.97992941212112028</v>
      </c>
      <c r="BR33" s="16">
        <v>0</v>
      </c>
      <c r="BS33" s="16">
        <f t="shared" si="0"/>
        <v>570.53667994607451</v>
      </c>
      <c r="BT33" s="16">
        <v>13.591983882939243</v>
      </c>
      <c r="BU33" s="16">
        <v>0.10888104579123559</v>
      </c>
      <c r="BV33" s="16">
        <v>0</v>
      </c>
      <c r="BW33" s="16">
        <v>621.18451307996429</v>
      </c>
      <c r="BX33" s="16">
        <v>0</v>
      </c>
      <c r="BY33" s="16">
        <v>-7.422057954769226</v>
      </c>
      <c r="BZ33" s="16">
        <f t="shared" si="1"/>
        <v>627.46332005392549</v>
      </c>
      <c r="CA33" s="16">
        <f t="shared" si="2"/>
        <v>1198</v>
      </c>
    </row>
    <row r="34" spans="1:79" x14ac:dyDescent="0.2">
      <c r="A34" s="18" t="s">
        <v>157</v>
      </c>
      <c r="B34" s="15" t="s">
        <v>41</v>
      </c>
      <c r="C34" s="16">
        <v>27.042071785552022</v>
      </c>
      <c r="D34" s="16">
        <v>309.50813266696957</v>
      </c>
      <c r="E34" s="16">
        <v>27.355656519763745</v>
      </c>
      <c r="F34" s="16">
        <v>0</v>
      </c>
      <c r="G34" s="16">
        <v>0</v>
      </c>
      <c r="H34" s="16">
        <v>0</v>
      </c>
      <c r="I34" s="16">
        <v>0</v>
      </c>
      <c r="J34" s="16">
        <v>331.606633348478</v>
      </c>
      <c r="K34" s="16">
        <v>0</v>
      </c>
      <c r="L34" s="16">
        <v>23.647978191731031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0.70095411176737843</v>
      </c>
      <c r="BH34" s="16">
        <v>0</v>
      </c>
      <c r="BI34" s="16">
        <v>0</v>
      </c>
      <c r="BJ34" s="16">
        <v>0</v>
      </c>
      <c r="BK34" s="16">
        <v>1.5863698318945934</v>
      </c>
      <c r="BL34" s="16">
        <v>1.3650159018627896</v>
      </c>
      <c r="BM34" s="16">
        <v>0</v>
      </c>
      <c r="BN34" s="16">
        <v>0.18446160835983644</v>
      </c>
      <c r="BO34" s="16">
        <v>0.18446160835983644</v>
      </c>
      <c r="BP34" s="16">
        <v>0.73784643343934575</v>
      </c>
      <c r="BQ34" s="16">
        <v>15.052067242162654</v>
      </c>
      <c r="BR34" s="16">
        <v>0</v>
      </c>
      <c r="BS34" s="16">
        <f t="shared" si="0"/>
        <v>738.97164925034076</v>
      </c>
      <c r="BT34" s="16">
        <v>20.014084507042256</v>
      </c>
      <c r="BU34" s="16">
        <v>0</v>
      </c>
      <c r="BV34" s="16">
        <v>0</v>
      </c>
      <c r="BW34" s="16">
        <v>298.64334393457523</v>
      </c>
      <c r="BX34" s="16">
        <v>0</v>
      </c>
      <c r="BY34" s="16">
        <v>-42.629077691958202</v>
      </c>
      <c r="BZ34" s="16">
        <f t="shared" si="1"/>
        <v>276.02835074965924</v>
      </c>
      <c r="CA34" s="16">
        <f t="shared" si="2"/>
        <v>1015</v>
      </c>
    </row>
    <row r="35" spans="1:79" x14ac:dyDescent="0.2">
      <c r="A35" s="18" t="s">
        <v>158</v>
      </c>
      <c r="B35" s="15" t="s">
        <v>42</v>
      </c>
      <c r="C35" s="16">
        <v>0.22763469820342644</v>
      </c>
      <c r="D35" s="16">
        <v>2.1424442183851897</v>
      </c>
      <c r="E35" s="16">
        <v>6.6951381824537179E-2</v>
      </c>
      <c r="F35" s="16">
        <v>0</v>
      </c>
      <c r="G35" s="16">
        <v>0</v>
      </c>
      <c r="H35" s="16">
        <v>0</v>
      </c>
      <c r="I35" s="16">
        <v>0</v>
      </c>
      <c r="J35" s="16">
        <v>58.127189700063191</v>
      </c>
      <c r="K35" s="16">
        <v>0</v>
      </c>
      <c r="L35" s="16">
        <v>107.69799280295052</v>
      </c>
      <c r="M35" s="16">
        <v>5.3025494405033458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0.26780552729814872</v>
      </c>
      <c r="Y35" s="16">
        <v>0</v>
      </c>
      <c r="Z35" s="16">
        <v>8.0341658189444623E-2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2.6780552729814874E-2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4.9008411495561228</v>
      </c>
      <c r="AS35" s="16">
        <v>4.0170829094722312E-2</v>
      </c>
      <c r="AT35" s="16">
        <v>0</v>
      </c>
      <c r="AU35" s="16">
        <v>0</v>
      </c>
      <c r="AV35" s="16">
        <v>0.33475690912268596</v>
      </c>
      <c r="AW35" s="16">
        <v>4.6196453458930664</v>
      </c>
      <c r="AX35" s="16">
        <v>99.007703442125589</v>
      </c>
      <c r="AY35" s="16">
        <v>0</v>
      </c>
      <c r="AZ35" s="16">
        <v>0</v>
      </c>
      <c r="BA35" s="16">
        <v>0.30797635639287108</v>
      </c>
      <c r="BB35" s="16">
        <v>0</v>
      </c>
      <c r="BC35" s="16">
        <v>2.6780552729814874E-2</v>
      </c>
      <c r="BD35" s="16">
        <v>0</v>
      </c>
      <c r="BE35" s="16">
        <v>0.30797635639287108</v>
      </c>
      <c r="BF35" s="16">
        <v>6.6951381824537179E-2</v>
      </c>
      <c r="BG35" s="16">
        <v>0.33475690912268596</v>
      </c>
      <c r="BH35" s="16">
        <v>0</v>
      </c>
      <c r="BI35" s="16">
        <v>0</v>
      </c>
      <c r="BJ35" s="16">
        <v>0</v>
      </c>
      <c r="BK35" s="16">
        <v>15.358646990548831</v>
      </c>
      <c r="BL35" s="16">
        <v>16.295966336092352</v>
      </c>
      <c r="BM35" s="16">
        <v>2.3165178111289868</v>
      </c>
      <c r="BN35" s="16">
        <v>35.805598999762488</v>
      </c>
      <c r="BO35" s="16">
        <v>9.5338767718140964</v>
      </c>
      <c r="BP35" s="16">
        <v>0.1071222109192595</v>
      </c>
      <c r="BQ35" s="16">
        <v>0.57578188369101979</v>
      </c>
      <c r="BR35" s="16">
        <v>0</v>
      </c>
      <c r="BS35" s="16">
        <f t="shared" si="0"/>
        <v>363.8807602163597</v>
      </c>
      <c r="BT35" s="16">
        <v>61.340856027640967</v>
      </c>
      <c r="BU35" s="16">
        <v>0.22763469820342644</v>
      </c>
      <c r="BV35" s="16">
        <v>0</v>
      </c>
      <c r="BW35" s="16">
        <v>2526.6514181234788</v>
      </c>
      <c r="BX35" s="16">
        <v>0</v>
      </c>
      <c r="BY35" s="16">
        <v>35.899330934316836</v>
      </c>
      <c r="BZ35" s="16">
        <f t="shared" si="1"/>
        <v>2624.1192397836398</v>
      </c>
      <c r="CA35" s="16">
        <f t="shared" si="2"/>
        <v>2987.9999999999995</v>
      </c>
    </row>
    <row r="36" spans="1:79" x14ac:dyDescent="0.2">
      <c r="A36" s="18" t="s">
        <v>245</v>
      </c>
      <c r="B36" s="15" t="s">
        <v>159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38.890052066024147</v>
      </c>
      <c r="K36" s="16">
        <v>0</v>
      </c>
      <c r="L36" s="16">
        <v>0.14565562571544627</v>
      </c>
      <c r="M36" s="16">
        <v>739.97913050970556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4.855187523848209E-2</v>
      </c>
      <c r="AR36" s="16">
        <v>0.63117437810026711</v>
      </c>
      <c r="AS36" s="16">
        <v>0.43696687714633875</v>
      </c>
      <c r="AT36" s="16">
        <v>0</v>
      </c>
      <c r="AU36" s="16">
        <v>0.67972625333874914</v>
      </c>
      <c r="AV36" s="16">
        <v>0</v>
      </c>
      <c r="AW36" s="16">
        <v>47.046767106089135</v>
      </c>
      <c r="AX36" s="16">
        <v>2679.1895794099182</v>
      </c>
      <c r="AY36" s="16">
        <v>0</v>
      </c>
      <c r="AZ36" s="16">
        <v>0</v>
      </c>
      <c r="BA36" s="16">
        <v>0</v>
      </c>
      <c r="BB36" s="16">
        <v>0</v>
      </c>
      <c r="BC36" s="16">
        <v>7.9625075391110629</v>
      </c>
      <c r="BD36" s="16">
        <v>0</v>
      </c>
      <c r="BE36" s="16">
        <v>9.7103750476964179E-2</v>
      </c>
      <c r="BF36" s="16">
        <v>0</v>
      </c>
      <c r="BG36" s="16">
        <v>0</v>
      </c>
      <c r="BH36" s="16">
        <v>0</v>
      </c>
      <c r="BI36" s="16">
        <v>4.855187523848209E-2</v>
      </c>
      <c r="BJ36" s="16">
        <v>0</v>
      </c>
      <c r="BK36" s="16">
        <v>7.3798850362492763</v>
      </c>
      <c r="BL36" s="16">
        <v>5.8747769038563318</v>
      </c>
      <c r="BM36" s="16">
        <v>0.63117437810026711</v>
      </c>
      <c r="BN36" s="16">
        <v>6.9429181591029385</v>
      </c>
      <c r="BO36" s="16">
        <v>14.711218197260072</v>
      </c>
      <c r="BP36" s="16">
        <v>2.3304900114471403</v>
      </c>
      <c r="BQ36" s="16">
        <v>0.82538187905419547</v>
      </c>
      <c r="BR36" s="16">
        <v>0</v>
      </c>
      <c r="BS36" s="16">
        <f t="shared" si="0"/>
        <v>3553.8516118311727</v>
      </c>
      <c r="BT36" s="16">
        <v>188.86679467769531</v>
      </c>
      <c r="BU36" s="16">
        <v>0</v>
      </c>
      <c r="BV36" s="16">
        <v>0</v>
      </c>
      <c r="BW36" s="16">
        <v>4031.5049604273599</v>
      </c>
      <c r="BX36" s="16">
        <v>0</v>
      </c>
      <c r="BY36" s="16">
        <v>114.77663306377164</v>
      </c>
      <c r="BZ36" s="16">
        <f t="shared" si="1"/>
        <v>4335.1483881688264</v>
      </c>
      <c r="CA36" s="16">
        <f t="shared" si="2"/>
        <v>7888.9999999999991</v>
      </c>
    </row>
    <row r="37" spans="1:79" x14ac:dyDescent="0.2">
      <c r="A37" s="18" t="s">
        <v>246</v>
      </c>
      <c r="B37" s="15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27.731460674157304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f t="shared" si="0"/>
        <v>27.731460674157304</v>
      </c>
      <c r="BT37" s="16">
        <v>177.63932584269662</v>
      </c>
      <c r="BU37" s="16">
        <v>0</v>
      </c>
      <c r="BV37" s="16">
        <v>0</v>
      </c>
      <c r="BW37" s="16">
        <v>699.62696629213485</v>
      </c>
      <c r="BX37" s="16">
        <v>0</v>
      </c>
      <c r="BY37" s="16">
        <v>7.0022471910112358</v>
      </c>
      <c r="BZ37" s="16">
        <f t="shared" si="1"/>
        <v>884.26853932584277</v>
      </c>
      <c r="CA37" s="16">
        <f t="shared" si="2"/>
        <v>912.00000000000011</v>
      </c>
    </row>
    <row r="38" spans="1:79" x14ac:dyDescent="0.2">
      <c r="A38" s="18" t="s">
        <v>161</v>
      </c>
      <c r="B38" s="15" t="s">
        <v>57</v>
      </c>
      <c r="C38" s="16">
        <v>4.0227798139272624</v>
      </c>
      <c r="D38" s="16">
        <v>6.6309557372427413E-2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183.56695799266987</v>
      </c>
      <c r="P38" s="16">
        <v>161.88373273188608</v>
      </c>
      <c r="Q38" s="16">
        <v>1.1935720327036932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3.31547786862137</v>
      </c>
      <c r="AA38" s="16">
        <v>1.5472230053566396</v>
      </c>
      <c r="AB38" s="16">
        <v>0</v>
      </c>
      <c r="AC38" s="16">
        <v>0</v>
      </c>
      <c r="AD38" s="16">
        <v>0</v>
      </c>
      <c r="AE38" s="16">
        <v>0.48627008739780098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2.2103185790809134E-2</v>
      </c>
      <c r="AL38" s="16">
        <v>1.9229771638003947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4.4206371581618269E-2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f t="shared" si="0"/>
        <v>358.07160981110792</v>
      </c>
      <c r="BT38" s="16">
        <v>7.5592895404567244</v>
      </c>
      <c r="BU38" s="16">
        <v>0</v>
      </c>
      <c r="BV38" s="16">
        <v>0</v>
      </c>
      <c r="BW38" s="16">
        <v>2.2103185790809134</v>
      </c>
      <c r="BX38" s="16">
        <v>0</v>
      </c>
      <c r="BY38" s="16">
        <v>24.158782069354384</v>
      </c>
      <c r="BZ38" s="16">
        <f t="shared" si="1"/>
        <v>33.928390188892024</v>
      </c>
      <c r="CA38" s="16">
        <f t="shared" si="2"/>
        <v>391.99999999999994</v>
      </c>
    </row>
    <row r="39" spans="1:79" x14ac:dyDescent="0.2">
      <c r="A39" s="18" t="s">
        <v>162</v>
      </c>
      <c r="B39" s="15" t="s">
        <v>58</v>
      </c>
      <c r="C39" s="16">
        <v>12.429226581454524</v>
      </c>
      <c r="D39" s="16">
        <v>0</v>
      </c>
      <c r="E39" s="16">
        <v>0</v>
      </c>
      <c r="F39" s="16">
        <v>3.4511213681282911</v>
      </c>
      <c r="G39" s="16">
        <v>0</v>
      </c>
      <c r="H39" s="16">
        <v>0</v>
      </c>
      <c r="I39" s="16">
        <v>2.5948280963370613E-2</v>
      </c>
      <c r="J39" s="16">
        <v>0</v>
      </c>
      <c r="K39" s="16">
        <v>1.3233623291319014</v>
      </c>
      <c r="L39" s="16">
        <v>4.0998283922125571</v>
      </c>
      <c r="M39" s="16">
        <v>0</v>
      </c>
      <c r="N39" s="16">
        <v>0</v>
      </c>
      <c r="O39" s="16">
        <v>104.15639978696964</v>
      </c>
      <c r="P39" s="16">
        <v>490.18897567903423</v>
      </c>
      <c r="Q39" s="16">
        <v>81.114326291496539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0.36327593348718862</v>
      </c>
      <c r="Y39" s="16">
        <v>0</v>
      </c>
      <c r="Z39" s="16">
        <v>0.64870702408426539</v>
      </c>
      <c r="AA39" s="16">
        <v>0.51896561926741225</v>
      </c>
      <c r="AB39" s="16">
        <v>0.18163796674359431</v>
      </c>
      <c r="AC39" s="16">
        <v>0</v>
      </c>
      <c r="AD39" s="16">
        <v>0</v>
      </c>
      <c r="AE39" s="16">
        <v>1.3752588910586425</v>
      </c>
      <c r="AF39" s="16">
        <v>0</v>
      </c>
      <c r="AG39" s="16">
        <v>7.7844842890111829E-2</v>
      </c>
      <c r="AH39" s="16">
        <v>0</v>
      </c>
      <c r="AI39" s="16">
        <v>0</v>
      </c>
      <c r="AJ39" s="16">
        <v>64.481478193975974</v>
      </c>
      <c r="AK39" s="16">
        <v>1.2455174862417893</v>
      </c>
      <c r="AL39" s="16">
        <v>41.67293922717321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0.12974140481685306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0.18163796674359431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5.1896561926741226E-2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1.6866382626190899</v>
      </c>
      <c r="BR39" s="16">
        <v>0</v>
      </c>
      <c r="BS39" s="16">
        <f t="shared" si="0"/>
        <v>809.40472809041933</v>
      </c>
      <c r="BT39" s="16">
        <v>23.561039114740517</v>
      </c>
      <c r="BU39" s="16">
        <v>0</v>
      </c>
      <c r="BV39" s="16">
        <v>0</v>
      </c>
      <c r="BW39" s="16">
        <v>42.03621516066039</v>
      </c>
      <c r="BX39" s="16">
        <v>0</v>
      </c>
      <c r="BY39" s="16">
        <v>1.9980176341795373</v>
      </c>
      <c r="BZ39" s="16">
        <f t="shared" si="1"/>
        <v>67.595271909580433</v>
      </c>
      <c r="CA39" s="16">
        <f t="shared" si="2"/>
        <v>876.99999999999977</v>
      </c>
    </row>
    <row r="40" spans="1:79" x14ac:dyDescent="0.2">
      <c r="A40" s="18" t="s">
        <v>247</v>
      </c>
      <c r="B40" s="15" t="s">
        <v>163</v>
      </c>
      <c r="C40" s="16">
        <v>9.6796576097529332</v>
      </c>
      <c r="D40" s="16">
        <v>0.20880617339990923</v>
      </c>
      <c r="E40" s="16">
        <v>4.4744180014266263E-2</v>
      </c>
      <c r="F40" s="16">
        <v>2.4460151741132221</v>
      </c>
      <c r="G40" s="16">
        <v>3.9225731145840084</v>
      </c>
      <c r="H40" s="16">
        <v>0</v>
      </c>
      <c r="I40" s="16">
        <v>0.11931781337137669</v>
      </c>
      <c r="J40" s="16">
        <v>0</v>
      </c>
      <c r="K40" s="16">
        <v>1.9239997406134492</v>
      </c>
      <c r="L40" s="16">
        <v>4.1761234679981847</v>
      </c>
      <c r="M40" s="16">
        <v>0</v>
      </c>
      <c r="N40" s="16">
        <v>0</v>
      </c>
      <c r="O40" s="16">
        <v>73.111990143311075</v>
      </c>
      <c r="P40" s="16">
        <v>14.989300304779196</v>
      </c>
      <c r="Q40" s="16">
        <v>22.029051293690422</v>
      </c>
      <c r="R40" s="16">
        <v>0</v>
      </c>
      <c r="S40" s="16">
        <v>3.3259840477271254</v>
      </c>
      <c r="T40" s="16">
        <v>0</v>
      </c>
      <c r="U40" s="16">
        <v>0</v>
      </c>
      <c r="V40" s="16">
        <v>0</v>
      </c>
      <c r="W40" s="16">
        <v>0</v>
      </c>
      <c r="X40" s="16">
        <v>0.59658906685688351</v>
      </c>
      <c r="Y40" s="16">
        <v>0</v>
      </c>
      <c r="Z40" s="16">
        <v>1.4914726671422086E-2</v>
      </c>
      <c r="AA40" s="16">
        <v>13.408339277608455</v>
      </c>
      <c r="AB40" s="16">
        <v>0.29829453342844175</v>
      </c>
      <c r="AC40" s="16">
        <v>0</v>
      </c>
      <c r="AD40" s="16">
        <v>0</v>
      </c>
      <c r="AE40" s="16">
        <v>2.9829453342844172E-2</v>
      </c>
      <c r="AF40" s="16">
        <v>0</v>
      </c>
      <c r="AG40" s="16">
        <v>0.1342325400427988</v>
      </c>
      <c r="AH40" s="16">
        <v>0.1342325400427988</v>
      </c>
      <c r="AI40" s="16">
        <v>8.9488360028532526E-2</v>
      </c>
      <c r="AJ40" s="16">
        <v>0</v>
      </c>
      <c r="AK40" s="16">
        <v>0.86505414694248095</v>
      </c>
      <c r="AL40" s="16">
        <v>9.5752545230529797</v>
      </c>
      <c r="AM40" s="16">
        <v>1.4914726671422086E-2</v>
      </c>
      <c r="AN40" s="16">
        <v>0.70099215355683808</v>
      </c>
      <c r="AO40" s="16">
        <v>0.23863562674275338</v>
      </c>
      <c r="AP40" s="16">
        <v>13.900525257765386</v>
      </c>
      <c r="AQ40" s="16">
        <v>2.9829453342844172E-2</v>
      </c>
      <c r="AR40" s="16">
        <v>3.3558135010699695</v>
      </c>
      <c r="AS40" s="16">
        <v>1.193178133713767</v>
      </c>
      <c r="AT40" s="16">
        <v>0.3281239867712859</v>
      </c>
      <c r="AU40" s="16">
        <v>0</v>
      </c>
      <c r="AV40" s="16">
        <v>0</v>
      </c>
      <c r="AW40" s="16">
        <v>8.6207120160819652</v>
      </c>
      <c r="AX40" s="16">
        <v>6.1746968419687436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4.4744180014266263E-2</v>
      </c>
      <c r="BG40" s="16">
        <v>0</v>
      </c>
      <c r="BH40" s="16">
        <v>0</v>
      </c>
      <c r="BI40" s="16">
        <v>0.26846508008559761</v>
      </c>
      <c r="BJ40" s="16">
        <v>0</v>
      </c>
      <c r="BK40" s="16">
        <v>1.0142014136567019</v>
      </c>
      <c r="BL40" s="16">
        <v>1.193178133713767</v>
      </c>
      <c r="BM40" s="16">
        <v>0</v>
      </c>
      <c r="BN40" s="16">
        <v>0.87996887361390308</v>
      </c>
      <c r="BO40" s="16">
        <v>0.34303871344270798</v>
      </c>
      <c r="BP40" s="16">
        <v>0</v>
      </c>
      <c r="BQ40" s="16">
        <v>24.952337721289151</v>
      </c>
      <c r="BR40" s="16">
        <v>0</v>
      </c>
      <c r="BS40" s="16">
        <f t="shared" si="0"/>
        <v>224.37714804487393</v>
      </c>
      <c r="BT40" s="16">
        <v>18.151222359120677</v>
      </c>
      <c r="BU40" s="16">
        <v>0</v>
      </c>
      <c r="BV40" s="16">
        <v>0</v>
      </c>
      <c r="BW40" s="16">
        <v>661.4681278775696</v>
      </c>
      <c r="BX40" s="16">
        <v>0</v>
      </c>
      <c r="BY40" s="16">
        <v>16.003501718435899</v>
      </c>
      <c r="BZ40" s="16">
        <f t="shared" si="1"/>
        <v>695.62285195512618</v>
      </c>
      <c r="CA40" s="16">
        <f t="shared" si="2"/>
        <v>920.00000000000011</v>
      </c>
    </row>
    <row r="41" spans="1:79" x14ac:dyDescent="0.2">
      <c r="A41" s="18" t="s">
        <v>248</v>
      </c>
      <c r="B41" s="15" t="s">
        <v>11</v>
      </c>
      <c r="C41" s="16">
        <v>2.3563717582826653E-2</v>
      </c>
      <c r="D41" s="16">
        <v>2.3563717582826653E-2</v>
      </c>
      <c r="E41" s="16">
        <v>0.24741903461967985</v>
      </c>
      <c r="F41" s="16">
        <v>2.3563717582826653E-2</v>
      </c>
      <c r="G41" s="16">
        <v>2.1796438764114652</v>
      </c>
      <c r="H41" s="16">
        <v>0</v>
      </c>
      <c r="I41" s="16">
        <v>0</v>
      </c>
      <c r="J41" s="16">
        <v>0.1296004467055466</v>
      </c>
      <c r="K41" s="16">
        <v>0</v>
      </c>
      <c r="L41" s="16">
        <v>0.1413823054969599</v>
      </c>
      <c r="M41" s="16">
        <v>0</v>
      </c>
      <c r="N41" s="16">
        <v>0</v>
      </c>
      <c r="O41" s="16">
        <v>0.17672788187119992</v>
      </c>
      <c r="P41" s="16">
        <v>43.310112917235386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0.20029159945402655</v>
      </c>
      <c r="Y41" s="16">
        <v>0</v>
      </c>
      <c r="Z41" s="16">
        <v>0</v>
      </c>
      <c r="AA41" s="16">
        <v>0</v>
      </c>
      <c r="AB41" s="16">
        <v>0.28276461099391981</v>
      </c>
      <c r="AC41" s="16">
        <v>0.11781858791413327</v>
      </c>
      <c r="AD41" s="16">
        <v>0</v>
      </c>
      <c r="AE41" s="16">
        <v>0.94254870331306617</v>
      </c>
      <c r="AF41" s="16">
        <v>0</v>
      </c>
      <c r="AG41" s="16">
        <v>2.3563717582826653E-2</v>
      </c>
      <c r="AH41" s="16">
        <v>2.3563717582826653E-2</v>
      </c>
      <c r="AI41" s="16">
        <v>0</v>
      </c>
      <c r="AJ41" s="16">
        <v>0</v>
      </c>
      <c r="AK41" s="16">
        <v>0</v>
      </c>
      <c r="AL41" s="16">
        <v>0</v>
      </c>
      <c r="AM41" s="16">
        <v>1.1781858791413326E-2</v>
      </c>
      <c r="AN41" s="16">
        <v>2.6155726516937587</v>
      </c>
      <c r="AO41" s="16">
        <v>2.485972204988212</v>
      </c>
      <c r="AP41" s="16">
        <v>0.82473011539893293</v>
      </c>
      <c r="AQ41" s="16">
        <v>1.1781858791413326E-2</v>
      </c>
      <c r="AR41" s="16">
        <v>8.1294825660751968</v>
      </c>
      <c r="AS41" s="16">
        <v>4.7834346693138103</v>
      </c>
      <c r="AT41" s="16">
        <v>0.17672788187119992</v>
      </c>
      <c r="AU41" s="16">
        <v>3.3696116143442114</v>
      </c>
      <c r="AV41" s="16">
        <v>2.1914257352028788</v>
      </c>
      <c r="AW41" s="16">
        <v>2.273898746742772</v>
      </c>
      <c r="AX41" s="16">
        <v>5.3607457500930638</v>
      </c>
      <c r="AY41" s="16">
        <v>0</v>
      </c>
      <c r="AZ41" s="16">
        <v>2.8983372626876784</v>
      </c>
      <c r="BA41" s="16">
        <v>0.74225710385903965</v>
      </c>
      <c r="BB41" s="16">
        <v>0</v>
      </c>
      <c r="BC41" s="16">
        <v>12.170660131529965</v>
      </c>
      <c r="BD41" s="16">
        <v>0.86007569177317289</v>
      </c>
      <c r="BE41" s="16">
        <v>0.16494602307978659</v>
      </c>
      <c r="BF41" s="16">
        <v>3.4167390495098648</v>
      </c>
      <c r="BG41" s="16">
        <v>0.82473011539893293</v>
      </c>
      <c r="BH41" s="16">
        <v>0</v>
      </c>
      <c r="BI41" s="16">
        <v>3.581685072589651</v>
      </c>
      <c r="BJ41" s="16">
        <v>4.74808909293957</v>
      </c>
      <c r="BK41" s="16">
        <v>14.644850477726765</v>
      </c>
      <c r="BL41" s="16">
        <v>13.666956198039459</v>
      </c>
      <c r="BM41" s="16">
        <v>0</v>
      </c>
      <c r="BN41" s="16">
        <v>1.5905509368407991</v>
      </c>
      <c r="BO41" s="16">
        <v>0.82473011539893293</v>
      </c>
      <c r="BP41" s="16">
        <v>3.0043739918103984</v>
      </c>
      <c r="BQ41" s="16">
        <v>21.725747611366174</v>
      </c>
      <c r="BR41" s="16">
        <v>0</v>
      </c>
      <c r="BS41" s="16">
        <f t="shared" si="0"/>
        <v>164.94602307978658</v>
      </c>
      <c r="BT41" s="16">
        <v>28.170424370269263</v>
      </c>
      <c r="BU41" s="16">
        <v>0.37701948132522645</v>
      </c>
      <c r="BV41" s="16">
        <v>0</v>
      </c>
      <c r="BW41" s="16">
        <v>1660.4880506266286</v>
      </c>
      <c r="BX41" s="16">
        <v>0</v>
      </c>
      <c r="BY41" s="16">
        <v>45.018482441990322</v>
      </c>
      <c r="BZ41" s="16">
        <f t="shared" si="1"/>
        <v>1734.0539769202132</v>
      </c>
      <c r="CA41" s="16">
        <f t="shared" si="2"/>
        <v>1898.9999999999998</v>
      </c>
    </row>
    <row r="42" spans="1:79" x14ac:dyDescent="0.2">
      <c r="A42" s="18" t="s">
        <v>249</v>
      </c>
      <c r="B42" s="15" t="s">
        <v>164</v>
      </c>
      <c r="C42" s="16">
        <v>2.7677746999076637E-2</v>
      </c>
      <c r="D42" s="16">
        <v>1.3838873499538318E-2</v>
      </c>
      <c r="E42" s="16">
        <v>0</v>
      </c>
      <c r="F42" s="16">
        <v>0</v>
      </c>
      <c r="G42" s="16">
        <v>0.13838873499538318</v>
      </c>
      <c r="H42" s="16">
        <v>0</v>
      </c>
      <c r="I42" s="16">
        <v>0</v>
      </c>
      <c r="J42" s="16">
        <v>8.3033240997229918E-2</v>
      </c>
      <c r="K42" s="16">
        <v>0</v>
      </c>
      <c r="L42" s="16">
        <v>0.17990535549399816</v>
      </c>
      <c r="M42" s="16">
        <v>0</v>
      </c>
      <c r="N42" s="16">
        <v>0</v>
      </c>
      <c r="O42" s="16">
        <v>0</v>
      </c>
      <c r="P42" s="16">
        <v>0</v>
      </c>
      <c r="Q42" s="16">
        <v>118.04559095106187</v>
      </c>
      <c r="R42" s="16">
        <v>0</v>
      </c>
      <c r="S42" s="16">
        <v>1.7990535549399815</v>
      </c>
      <c r="T42" s="16">
        <v>0</v>
      </c>
      <c r="U42" s="16">
        <v>0</v>
      </c>
      <c r="V42" s="16">
        <v>0</v>
      </c>
      <c r="W42" s="16">
        <v>0</v>
      </c>
      <c r="X42" s="16">
        <v>4.1516620498614959E-2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0.67810480147737762</v>
      </c>
      <c r="AF42" s="16">
        <v>0</v>
      </c>
      <c r="AG42" s="16">
        <v>0</v>
      </c>
      <c r="AH42" s="16">
        <v>0</v>
      </c>
      <c r="AI42" s="16">
        <v>2.7677746999076637E-2</v>
      </c>
      <c r="AJ42" s="16">
        <v>9.6872114496768247E-2</v>
      </c>
      <c r="AK42" s="16">
        <v>0</v>
      </c>
      <c r="AL42" s="16">
        <v>0.89952677746999077</v>
      </c>
      <c r="AM42" s="16">
        <v>0</v>
      </c>
      <c r="AN42" s="16">
        <v>3.722656971375808</v>
      </c>
      <c r="AO42" s="16">
        <v>0</v>
      </c>
      <c r="AP42" s="16">
        <v>0.62274930747922441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1.3838873499538318E-2</v>
      </c>
      <c r="AX42" s="16">
        <v>0</v>
      </c>
      <c r="AY42" s="16">
        <v>0</v>
      </c>
      <c r="AZ42" s="16">
        <v>0.63658818097876269</v>
      </c>
      <c r="BA42" s="16">
        <v>0</v>
      </c>
      <c r="BB42" s="16">
        <v>8.3033240997229918E-2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9.6872114496768247E-2</v>
      </c>
      <c r="BJ42" s="16">
        <v>1.6191481994459833</v>
      </c>
      <c r="BK42" s="16">
        <v>0.52587719298245617</v>
      </c>
      <c r="BL42" s="16">
        <v>1.3838873499538318E-2</v>
      </c>
      <c r="BM42" s="16">
        <v>0</v>
      </c>
      <c r="BN42" s="16">
        <v>1.3838873499538318E-2</v>
      </c>
      <c r="BO42" s="16">
        <v>0</v>
      </c>
      <c r="BP42" s="16">
        <v>0</v>
      </c>
      <c r="BQ42" s="16">
        <v>0</v>
      </c>
      <c r="BR42" s="16">
        <v>0</v>
      </c>
      <c r="BS42" s="16">
        <f t="shared" si="0"/>
        <v>129.37962834718371</v>
      </c>
      <c r="BT42" s="16">
        <v>123.8025623268698</v>
      </c>
      <c r="BU42" s="16">
        <v>0</v>
      </c>
      <c r="BV42" s="16">
        <v>0</v>
      </c>
      <c r="BW42" s="16">
        <v>901.8101915974147</v>
      </c>
      <c r="BX42" s="16">
        <v>0</v>
      </c>
      <c r="BY42" s="16">
        <v>44.007617728531862</v>
      </c>
      <c r="BZ42" s="16">
        <f t="shared" si="1"/>
        <v>1069.6203716528164</v>
      </c>
      <c r="CA42" s="16">
        <f t="shared" si="2"/>
        <v>1199</v>
      </c>
    </row>
    <row r="43" spans="1:79" x14ac:dyDescent="0.2">
      <c r="A43" s="18" t="s">
        <v>250</v>
      </c>
      <c r="B43" s="15" t="s">
        <v>251</v>
      </c>
      <c r="C43" s="16">
        <v>11.402148887183422</v>
      </c>
      <c r="D43" s="16">
        <v>8.0515732924021481</v>
      </c>
      <c r="E43" s="16">
        <v>0.53507290867229473</v>
      </c>
      <c r="F43" s="16">
        <v>7.6438986953184948E-2</v>
      </c>
      <c r="G43" s="16">
        <v>0</v>
      </c>
      <c r="H43" s="16">
        <v>0</v>
      </c>
      <c r="I43" s="16">
        <v>0</v>
      </c>
      <c r="J43" s="16">
        <v>0.90452801227935531</v>
      </c>
      <c r="K43" s="16">
        <v>0</v>
      </c>
      <c r="L43" s="16">
        <v>6.4208749040675359</v>
      </c>
      <c r="M43" s="16">
        <v>1.9491941673062165</v>
      </c>
      <c r="N43" s="16">
        <v>0</v>
      </c>
      <c r="O43" s="16">
        <v>0.53507290867229473</v>
      </c>
      <c r="P43" s="16">
        <v>0</v>
      </c>
      <c r="Q43" s="16">
        <v>0</v>
      </c>
      <c r="R43" s="16">
        <v>70.158250191864937</v>
      </c>
      <c r="S43" s="16">
        <v>9.8478894858019945</v>
      </c>
      <c r="T43" s="16">
        <v>0</v>
      </c>
      <c r="U43" s="16">
        <v>0</v>
      </c>
      <c r="V43" s="16">
        <v>0</v>
      </c>
      <c r="W43" s="16">
        <v>0.36945510360706063</v>
      </c>
      <c r="X43" s="16">
        <v>0.81534919416730622</v>
      </c>
      <c r="Y43" s="16">
        <v>0</v>
      </c>
      <c r="Z43" s="16">
        <v>0</v>
      </c>
      <c r="AA43" s="16">
        <v>0</v>
      </c>
      <c r="AB43" s="16">
        <v>0.6624712202609363</v>
      </c>
      <c r="AC43" s="16">
        <v>0.26753645433614737</v>
      </c>
      <c r="AD43" s="16">
        <v>0</v>
      </c>
      <c r="AE43" s="16">
        <v>4.6118188795088253</v>
      </c>
      <c r="AF43" s="16">
        <v>0</v>
      </c>
      <c r="AG43" s="16">
        <v>5.0959324635456639E-2</v>
      </c>
      <c r="AH43" s="16">
        <v>4.751957022256331</v>
      </c>
      <c r="AI43" s="16">
        <v>3.1976976208749037</v>
      </c>
      <c r="AJ43" s="16">
        <v>1.516039907904835</v>
      </c>
      <c r="AK43" s="16">
        <v>1.6816577129700689</v>
      </c>
      <c r="AL43" s="16">
        <v>105.65141980046047</v>
      </c>
      <c r="AM43" s="16">
        <v>0</v>
      </c>
      <c r="AN43" s="16">
        <v>7.5547198772064466</v>
      </c>
      <c r="AO43" s="16">
        <v>8.9178818112049113E-2</v>
      </c>
      <c r="AP43" s="16">
        <v>103.16715272448195</v>
      </c>
      <c r="AQ43" s="16">
        <v>0</v>
      </c>
      <c r="AR43" s="16">
        <v>42.614735226400619</v>
      </c>
      <c r="AS43" s="16">
        <v>0</v>
      </c>
      <c r="AT43" s="16">
        <v>0</v>
      </c>
      <c r="AU43" s="16">
        <v>0</v>
      </c>
      <c r="AV43" s="16">
        <v>1.6179585571757484</v>
      </c>
      <c r="AW43" s="16">
        <v>0</v>
      </c>
      <c r="AX43" s="16">
        <v>0</v>
      </c>
      <c r="AY43" s="16">
        <v>0</v>
      </c>
      <c r="AZ43" s="16">
        <v>2.1020721412125862</v>
      </c>
      <c r="BA43" s="16">
        <v>0</v>
      </c>
      <c r="BB43" s="16">
        <v>0</v>
      </c>
      <c r="BC43" s="16">
        <v>0</v>
      </c>
      <c r="BD43" s="16">
        <v>9.0198004604758246</v>
      </c>
      <c r="BE43" s="16">
        <v>0</v>
      </c>
      <c r="BF43" s="16">
        <v>0</v>
      </c>
      <c r="BG43" s="16">
        <v>0</v>
      </c>
      <c r="BH43" s="16">
        <v>0</v>
      </c>
      <c r="BI43" s="16">
        <v>2.3313891020721416</v>
      </c>
      <c r="BJ43" s="16">
        <v>0</v>
      </c>
      <c r="BK43" s="16">
        <v>1.3376822716807368</v>
      </c>
      <c r="BL43" s="16">
        <v>0.45863392171910972</v>
      </c>
      <c r="BM43" s="16">
        <v>0</v>
      </c>
      <c r="BN43" s="16">
        <v>7.6438986953184948E-2</v>
      </c>
      <c r="BO43" s="16">
        <v>0</v>
      </c>
      <c r="BP43" s="16">
        <v>0</v>
      </c>
      <c r="BQ43" s="16">
        <v>4.4589409056024554</v>
      </c>
      <c r="BR43" s="16">
        <v>0</v>
      </c>
      <c r="BS43" s="16">
        <f t="shared" si="0"/>
        <v>408.28610897927871</v>
      </c>
      <c r="BT43" s="16">
        <v>141.28472755180351</v>
      </c>
      <c r="BU43" s="16">
        <v>0</v>
      </c>
      <c r="BV43" s="16">
        <v>0</v>
      </c>
      <c r="BW43" s="16">
        <v>37.888257866462013</v>
      </c>
      <c r="BX43" s="16">
        <v>1.1720644666155027</v>
      </c>
      <c r="BY43" s="16">
        <v>-7.631158864159632</v>
      </c>
      <c r="BZ43" s="16">
        <f t="shared" si="1"/>
        <v>172.71389102072138</v>
      </c>
      <c r="CA43" s="16">
        <f t="shared" si="2"/>
        <v>581.00000000000011</v>
      </c>
    </row>
    <row r="44" spans="1:79" x14ac:dyDescent="0.2">
      <c r="A44" s="18" t="s">
        <v>165</v>
      </c>
      <c r="B44" s="15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67.053959897809079</v>
      </c>
      <c r="T44" s="16">
        <v>0</v>
      </c>
      <c r="U44" s="16">
        <v>0</v>
      </c>
      <c r="V44" s="16">
        <v>0</v>
      </c>
      <c r="W44" s="16">
        <v>0.25903847642641481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f t="shared" si="0"/>
        <v>67.312998374235491</v>
      </c>
      <c r="BT44" s="16">
        <v>180.83969445949782</v>
      </c>
      <c r="BU44" s="16">
        <v>0</v>
      </c>
      <c r="BV44" s="16">
        <v>0</v>
      </c>
      <c r="BW44" s="16">
        <v>0</v>
      </c>
      <c r="BX44" s="16">
        <v>0</v>
      </c>
      <c r="BY44" s="16">
        <v>-9.1526928337333242</v>
      </c>
      <c r="BZ44" s="16">
        <f t="shared" si="1"/>
        <v>171.68700162576451</v>
      </c>
      <c r="CA44" s="16">
        <f t="shared" si="2"/>
        <v>239</v>
      </c>
    </row>
    <row r="45" spans="1:79" x14ac:dyDescent="0.2">
      <c r="A45" s="18" t="s">
        <v>252</v>
      </c>
      <c r="B45" s="15" t="s">
        <v>166</v>
      </c>
      <c r="C45" s="16">
        <v>14.363588158929257</v>
      </c>
      <c r="D45" s="16">
        <v>4.7639831050812749</v>
      </c>
      <c r="E45" s="16">
        <v>0.57311074948346163</v>
      </c>
      <c r="F45" s="16">
        <v>7.1638843685432704E-2</v>
      </c>
      <c r="G45" s="16">
        <v>1.4685962955513705</v>
      </c>
      <c r="H45" s="16">
        <v>3.778949004406575</v>
      </c>
      <c r="I45" s="16">
        <v>0.57311074948346163</v>
      </c>
      <c r="J45" s="16">
        <v>88.670978771644329</v>
      </c>
      <c r="K45" s="16">
        <v>0.41192335119123802</v>
      </c>
      <c r="L45" s="16">
        <v>96.569161287963283</v>
      </c>
      <c r="M45" s="16">
        <v>6.8056901501161065</v>
      </c>
      <c r="N45" s="16">
        <v>17.676884679380517</v>
      </c>
      <c r="O45" s="16">
        <v>15.205344572233091</v>
      </c>
      <c r="P45" s="16">
        <v>9.0085845934431621</v>
      </c>
      <c r="Q45" s="16">
        <v>14.506865846300123</v>
      </c>
      <c r="R45" s="16">
        <v>30.428598855387541</v>
      </c>
      <c r="S45" s="16">
        <v>251.61352873416101</v>
      </c>
      <c r="T45" s="16">
        <v>32.237479658444713</v>
      </c>
      <c r="U45" s="16">
        <v>4.2446014883618872</v>
      </c>
      <c r="V45" s="16">
        <v>1.3253186081805051</v>
      </c>
      <c r="W45" s="16">
        <v>1.5760545610795196</v>
      </c>
      <c r="X45" s="16">
        <v>5.8206560494414079</v>
      </c>
      <c r="Y45" s="16">
        <v>39.634190268965639</v>
      </c>
      <c r="Z45" s="16">
        <v>23.193075643158839</v>
      </c>
      <c r="AA45" s="16">
        <v>59.424420837066428</v>
      </c>
      <c r="AB45" s="16">
        <v>41.729626446764556</v>
      </c>
      <c r="AC45" s="16">
        <v>0.71638843685432707</v>
      </c>
      <c r="AD45" s="16">
        <v>0.304465085663089</v>
      </c>
      <c r="AE45" s="16">
        <v>33.75980508676016</v>
      </c>
      <c r="AF45" s="16">
        <v>20.91854235614635</v>
      </c>
      <c r="AG45" s="16">
        <v>11.139840193084785</v>
      </c>
      <c r="AH45" s="16">
        <v>3.4923936296648446</v>
      </c>
      <c r="AI45" s="16">
        <v>10.101076959646011</v>
      </c>
      <c r="AJ45" s="16">
        <v>19.270848951381396</v>
      </c>
      <c r="AK45" s="16">
        <v>1.1999506317309978</v>
      </c>
      <c r="AL45" s="16">
        <v>24.948227313451937</v>
      </c>
      <c r="AM45" s="16">
        <v>0.35819421842716354</v>
      </c>
      <c r="AN45" s="16">
        <v>1.7730613812144593</v>
      </c>
      <c r="AO45" s="16">
        <v>1.5402351392368032</v>
      </c>
      <c r="AP45" s="16">
        <v>7.9698213600043877</v>
      </c>
      <c r="AQ45" s="16">
        <v>16.530663180413598</v>
      </c>
      <c r="AR45" s="16">
        <v>153.59368086156772</v>
      </c>
      <c r="AS45" s="16">
        <v>4.817712237845349</v>
      </c>
      <c r="AT45" s="16">
        <v>1.1999506317309978</v>
      </c>
      <c r="AU45" s="16">
        <v>0.37610392934852166</v>
      </c>
      <c r="AV45" s="16">
        <v>7.3071620559141355</v>
      </c>
      <c r="AW45" s="16">
        <v>5.1221773235084376</v>
      </c>
      <c r="AX45" s="16">
        <v>35.891060686401786</v>
      </c>
      <c r="AY45" s="16">
        <v>22.996068823023897</v>
      </c>
      <c r="AZ45" s="16">
        <v>3.4923936296648446</v>
      </c>
      <c r="BA45" s="16">
        <v>0.78802728053975979</v>
      </c>
      <c r="BB45" s="16">
        <v>19.091751842167813</v>
      </c>
      <c r="BC45" s="16">
        <v>40.243120440291825</v>
      </c>
      <c r="BD45" s="16">
        <v>8.7399389296227898</v>
      </c>
      <c r="BE45" s="16">
        <v>43.681784937192589</v>
      </c>
      <c r="BF45" s="16">
        <v>10.692097420050832</v>
      </c>
      <c r="BG45" s="16">
        <v>15.456080525132105</v>
      </c>
      <c r="BH45" s="16">
        <v>14.256129893401107</v>
      </c>
      <c r="BI45" s="16">
        <v>62.325794006326454</v>
      </c>
      <c r="BJ45" s="16">
        <v>1.020853522517416</v>
      </c>
      <c r="BK45" s="16">
        <v>21.581201660236601</v>
      </c>
      <c r="BL45" s="16">
        <v>19.64695288072992</v>
      </c>
      <c r="BM45" s="16">
        <v>13.700928854839004</v>
      </c>
      <c r="BN45" s="16">
        <v>4.6027957067890508</v>
      </c>
      <c r="BO45" s="16">
        <v>22.906520268417104</v>
      </c>
      <c r="BP45" s="16">
        <v>0.73429814777568525</v>
      </c>
      <c r="BQ45" s="16">
        <v>15.438170814210746</v>
      </c>
      <c r="BR45" s="16">
        <v>0</v>
      </c>
      <c r="BS45" s="16">
        <f t="shared" si="0"/>
        <v>1469.4022325428321</v>
      </c>
      <c r="BT45" s="16">
        <v>145.51640123603516</v>
      </c>
      <c r="BU45" s="16">
        <v>0</v>
      </c>
      <c r="BV45" s="16">
        <v>0</v>
      </c>
      <c r="BW45" s="16">
        <v>370.94593260317055</v>
      </c>
      <c r="BX45" s="16">
        <v>0</v>
      </c>
      <c r="BY45" s="16">
        <v>-26.864566382037264</v>
      </c>
      <c r="BZ45" s="16">
        <f t="shared" si="1"/>
        <v>489.59776745716846</v>
      </c>
      <c r="CA45" s="16">
        <f t="shared" si="2"/>
        <v>1959.0000000000005</v>
      </c>
    </row>
    <row r="46" spans="1:79" x14ac:dyDescent="0.2">
      <c r="A46" s="18" t="s">
        <v>253</v>
      </c>
      <c r="B46" s="15" t="s">
        <v>167</v>
      </c>
      <c r="C46" s="16">
        <v>0.26114685630432327</v>
      </c>
      <c r="D46" s="16">
        <v>0</v>
      </c>
      <c r="E46" s="16">
        <v>7.4613387515520935E-2</v>
      </c>
      <c r="F46" s="16">
        <v>0</v>
      </c>
      <c r="G46" s="16">
        <v>0.33576024381984421</v>
      </c>
      <c r="H46" s="16">
        <v>0.55960040636640707</v>
      </c>
      <c r="I46" s="16">
        <v>0.13057342815216164</v>
      </c>
      <c r="J46" s="16">
        <v>1.6974545659781013</v>
      </c>
      <c r="K46" s="16">
        <v>0.4103736313353652</v>
      </c>
      <c r="L46" s="16">
        <v>2.1824415848289873</v>
      </c>
      <c r="M46" s="16">
        <v>8.2074726267073039</v>
      </c>
      <c r="N46" s="16">
        <v>0</v>
      </c>
      <c r="O46" s="16">
        <v>0.317106896940964</v>
      </c>
      <c r="P46" s="16">
        <v>0.317106896940964</v>
      </c>
      <c r="Q46" s="16">
        <v>0.11192008127328142</v>
      </c>
      <c r="R46" s="16">
        <v>0.61556044700304779</v>
      </c>
      <c r="S46" s="16">
        <v>4.2529630883846936</v>
      </c>
      <c r="T46" s="16">
        <v>33.184304097527942</v>
      </c>
      <c r="U46" s="16">
        <v>0.11192008127328142</v>
      </c>
      <c r="V46" s="16">
        <v>0.22384016254656283</v>
      </c>
      <c r="W46" s="16">
        <v>1.8653346878880234E-2</v>
      </c>
      <c r="X46" s="16">
        <v>0.70882718139744894</v>
      </c>
      <c r="Y46" s="16">
        <v>0</v>
      </c>
      <c r="Z46" s="16">
        <v>0.27980020318320353</v>
      </c>
      <c r="AA46" s="16">
        <v>0.634213793881928</v>
      </c>
      <c r="AB46" s="16">
        <v>0.24249350942544307</v>
      </c>
      <c r="AC46" s="16">
        <v>0.44768032509312566</v>
      </c>
      <c r="AD46" s="16">
        <v>3.7306693757760467E-2</v>
      </c>
      <c r="AE46" s="16">
        <v>0.55960040636640707</v>
      </c>
      <c r="AF46" s="16">
        <v>6.2302178575459992</v>
      </c>
      <c r="AG46" s="16">
        <v>0.26114685630432327</v>
      </c>
      <c r="AH46" s="16">
        <v>0.50364036572976634</v>
      </c>
      <c r="AI46" s="16">
        <v>0.72748052827632914</v>
      </c>
      <c r="AJ46" s="16">
        <v>0.54094705948752686</v>
      </c>
      <c r="AK46" s="16">
        <v>0.13057342815216164</v>
      </c>
      <c r="AL46" s="16">
        <v>0.76478722203408966</v>
      </c>
      <c r="AM46" s="16">
        <v>0</v>
      </c>
      <c r="AN46" s="16">
        <v>0.78344056891296987</v>
      </c>
      <c r="AO46" s="16">
        <v>0.27980020318320353</v>
      </c>
      <c r="AP46" s="16">
        <v>0.91401399706513153</v>
      </c>
      <c r="AQ46" s="16">
        <v>2.7606953380742749</v>
      </c>
      <c r="AR46" s="16">
        <v>211.41703352522856</v>
      </c>
      <c r="AS46" s="16">
        <v>1.6414945253414608</v>
      </c>
      <c r="AT46" s="16">
        <v>1.8653346878880234E-2</v>
      </c>
      <c r="AU46" s="16">
        <v>1.0445874252172931</v>
      </c>
      <c r="AV46" s="16">
        <v>1.4736144034315386</v>
      </c>
      <c r="AW46" s="16">
        <v>5.5960040636640708E-2</v>
      </c>
      <c r="AX46" s="16">
        <v>1.9026413816457841</v>
      </c>
      <c r="AY46" s="16">
        <v>38.481854611129926</v>
      </c>
      <c r="AZ46" s="16">
        <v>6.2302178575459992</v>
      </c>
      <c r="BA46" s="16">
        <v>18.709306919516877</v>
      </c>
      <c r="BB46" s="16">
        <v>17.422225984874139</v>
      </c>
      <c r="BC46" s="16">
        <v>48.424088497573088</v>
      </c>
      <c r="BD46" s="16">
        <v>11.098741392933741</v>
      </c>
      <c r="BE46" s="16">
        <v>16.993199006659893</v>
      </c>
      <c r="BF46" s="16">
        <v>7.4053787109154525</v>
      </c>
      <c r="BG46" s="16">
        <v>91.718506603454117</v>
      </c>
      <c r="BH46" s="16">
        <v>1.8093746472513828</v>
      </c>
      <c r="BI46" s="16">
        <v>46.857207359747143</v>
      </c>
      <c r="BJ46" s="16">
        <v>3.7306693757760467E-2</v>
      </c>
      <c r="BK46" s="16">
        <v>39.283948526921776</v>
      </c>
      <c r="BL46" s="16">
        <v>9.0468732362569142</v>
      </c>
      <c r="BM46" s="16">
        <v>0.27980020318320353</v>
      </c>
      <c r="BN46" s="16">
        <v>3.1337622756518795</v>
      </c>
      <c r="BO46" s="16">
        <v>0.69017383451856873</v>
      </c>
      <c r="BP46" s="16">
        <v>11.490461677390224</v>
      </c>
      <c r="BQ46" s="16">
        <v>10.184727395868608</v>
      </c>
      <c r="BR46" s="16">
        <v>0</v>
      </c>
      <c r="BS46" s="16">
        <f t="shared" si="0"/>
        <v>666.67061745117962</v>
      </c>
      <c r="BT46" s="16">
        <v>1.7161079128569816</v>
      </c>
      <c r="BU46" s="16">
        <v>0</v>
      </c>
      <c r="BV46" s="16">
        <v>0</v>
      </c>
      <c r="BW46" s="16">
        <v>13.710209955976973</v>
      </c>
      <c r="BX46" s="16">
        <v>0</v>
      </c>
      <c r="BY46" s="16">
        <v>-21.096935320013547</v>
      </c>
      <c r="BZ46" s="16">
        <f t="shared" si="1"/>
        <v>-5.6706174511795915</v>
      </c>
      <c r="CA46" s="16">
        <f t="shared" si="2"/>
        <v>661</v>
      </c>
    </row>
    <row r="47" spans="1:79" x14ac:dyDescent="0.2">
      <c r="A47" s="18" t="s">
        <v>168</v>
      </c>
      <c r="B47" s="15" t="s">
        <v>46</v>
      </c>
      <c r="C47" s="16">
        <v>0</v>
      </c>
      <c r="D47" s="16">
        <v>0</v>
      </c>
      <c r="E47" s="16">
        <v>0</v>
      </c>
      <c r="F47" s="16">
        <v>0</v>
      </c>
      <c r="G47" s="16">
        <v>505.37113660810331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1864.0065973467194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61.327680172104692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f t="shared" si="0"/>
        <v>2430.7054141269273</v>
      </c>
      <c r="BT47" s="16">
        <v>518.2355324489065</v>
      </c>
      <c r="BU47" s="16">
        <v>0</v>
      </c>
      <c r="BV47" s="16">
        <v>0</v>
      </c>
      <c r="BW47" s="16">
        <v>82.398673359627111</v>
      </c>
      <c r="BX47" s="16">
        <v>0</v>
      </c>
      <c r="BY47" s="16">
        <v>61.660380064539254</v>
      </c>
      <c r="BZ47" s="16">
        <f t="shared" si="1"/>
        <v>662.29458587307283</v>
      </c>
      <c r="CA47" s="16">
        <f t="shared" si="2"/>
        <v>3093</v>
      </c>
    </row>
    <row r="48" spans="1:79" x14ac:dyDescent="0.2">
      <c r="A48" s="18" t="s">
        <v>169</v>
      </c>
      <c r="B48" s="15" t="s">
        <v>24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f t="shared" si="0"/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f t="shared" si="1"/>
        <v>0</v>
      </c>
      <c r="CA48" s="16">
        <f t="shared" si="2"/>
        <v>0</v>
      </c>
    </row>
    <row r="49" spans="1:79" x14ac:dyDescent="0.2">
      <c r="A49" s="18" t="s">
        <v>170</v>
      </c>
      <c r="B49" s="15" t="s">
        <v>44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159.91748396441136</v>
      </c>
      <c r="V49" s="16">
        <v>0</v>
      </c>
      <c r="W49" s="16">
        <v>1207.2553693358161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f t="shared" si="0"/>
        <v>1367.1728533002274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179.82714669977238</v>
      </c>
      <c r="BZ49" s="16">
        <f t="shared" si="1"/>
        <v>179.82714669977238</v>
      </c>
      <c r="CA49" s="16">
        <f t="shared" si="2"/>
        <v>1546.9999999999998</v>
      </c>
    </row>
    <row r="50" spans="1:79" x14ac:dyDescent="0.2">
      <c r="A50" s="18" t="s">
        <v>171</v>
      </c>
      <c r="B50" s="15" t="s">
        <v>59</v>
      </c>
      <c r="C50" s="16">
        <v>7.9918463966333508</v>
      </c>
      <c r="D50" s="16">
        <v>4.5002630194634401</v>
      </c>
      <c r="E50" s="16">
        <v>0.85349815886375591</v>
      </c>
      <c r="F50" s="16">
        <v>45.312993161493949</v>
      </c>
      <c r="G50" s="16">
        <v>3.9571278274592316</v>
      </c>
      <c r="H50" s="16">
        <v>0</v>
      </c>
      <c r="I50" s="16">
        <v>30.648342977380324</v>
      </c>
      <c r="J50" s="16">
        <v>65.641767490794322</v>
      </c>
      <c r="K50" s="16">
        <v>0</v>
      </c>
      <c r="L50" s="16">
        <v>31.113887427669646</v>
      </c>
      <c r="M50" s="16">
        <v>12.957653866386112</v>
      </c>
      <c r="N50" s="16">
        <v>0</v>
      </c>
      <c r="O50" s="16">
        <v>3.5691741188847974</v>
      </c>
      <c r="P50" s="16">
        <v>0</v>
      </c>
      <c r="Q50" s="16">
        <v>0</v>
      </c>
      <c r="R50" s="16">
        <v>3.879537085744345</v>
      </c>
      <c r="S50" s="16">
        <v>110.72198842714361</v>
      </c>
      <c r="T50" s="16">
        <v>0</v>
      </c>
      <c r="U50" s="16">
        <v>33.441609679116254</v>
      </c>
      <c r="V50" s="16">
        <v>0</v>
      </c>
      <c r="W50" s="16">
        <v>86.824039978958439</v>
      </c>
      <c r="X50" s="16">
        <v>12.880063124671226</v>
      </c>
      <c r="Y50" s="16">
        <v>1.551814834297738</v>
      </c>
      <c r="Z50" s="16">
        <v>0.9310889005786428</v>
      </c>
      <c r="AA50" s="16">
        <v>4.3450815360336668</v>
      </c>
      <c r="AB50" s="16">
        <v>59.667280378748032</v>
      </c>
      <c r="AC50" s="16">
        <v>33.053655970541818</v>
      </c>
      <c r="AD50" s="16">
        <v>228.81509731720146</v>
      </c>
      <c r="AE50" s="16">
        <v>2.3277222514466072</v>
      </c>
      <c r="AF50" s="16">
        <v>0</v>
      </c>
      <c r="AG50" s="16">
        <v>0.38795370857443451</v>
      </c>
      <c r="AH50" s="16">
        <v>9.0005260389268802</v>
      </c>
      <c r="AI50" s="16">
        <v>0.2327722251446607</v>
      </c>
      <c r="AJ50" s="16">
        <v>0.2327722251446607</v>
      </c>
      <c r="AK50" s="16">
        <v>0.62072593371909524</v>
      </c>
      <c r="AL50" s="16">
        <v>0.2327722251446607</v>
      </c>
      <c r="AM50" s="16">
        <v>0.77590741714886902</v>
      </c>
      <c r="AN50" s="16">
        <v>43.683587585481327</v>
      </c>
      <c r="AO50" s="16">
        <v>7.9918463966333508</v>
      </c>
      <c r="AP50" s="16">
        <v>78.133876906891118</v>
      </c>
      <c r="AQ50" s="16">
        <v>0.54313519200420834</v>
      </c>
      <c r="AR50" s="16">
        <v>69.288532351393997</v>
      </c>
      <c r="AS50" s="16">
        <v>0.15518148342977381</v>
      </c>
      <c r="AT50" s="16">
        <v>111.03235139400316</v>
      </c>
      <c r="AU50" s="16">
        <v>0</v>
      </c>
      <c r="AV50" s="16">
        <v>48.028669121514994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0.15518148342977381</v>
      </c>
      <c r="BG50" s="16">
        <v>0</v>
      </c>
      <c r="BH50" s="16">
        <v>0.69831667543398213</v>
      </c>
      <c r="BI50" s="16">
        <v>1.4742240925828511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f t="shared" si="0"/>
        <v>1157.6538663861122</v>
      </c>
      <c r="BT50" s="16">
        <v>949.16754339821148</v>
      </c>
      <c r="BU50" s="16">
        <v>0</v>
      </c>
      <c r="BV50" s="16">
        <v>0</v>
      </c>
      <c r="BW50" s="16">
        <v>0</v>
      </c>
      <c r="BX50" s="16">
        <v>0</v>
      </c>
      <c r="BY50" s="16">
        <v>-41.82140978432404</v>
      </c>
      <c r="BZ50" s="16">
        <f t="shared" si="1"/>
        <v>907.34613361388745</v>
      </c>
      <c r="CA50" s="16">
        <f t="shared" si="2"/>
        <v>2064.9999999999995</v>
      </c>
    </row>
    <row r="51" spans="1:79" x14ac:dyDescent="0.2">
      <c r="A51" s="18" t="s">
        <v>172</v>
      </c>
      <c r="B51" s="15" t="s">
        <v>45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f t="shared" si="0"/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f t="shared" si="1"/>
        <v>0</v>
      </c>
      <c r="CA51" s="16">
        <f t="shared" si="2"/>
        <v>0</v>
      </c>
    </row>
    <row r="52" spans="1:79" x14ac:dyDescent="0.2">
      <c r="A52" s="18" t="s">
        <v>254</v>
      </c>
      <c r="B52" s="15" t="s">
        <v>47</v>
      </c>
      <c r="C52" s="16">
        <v>360.66396356255262</v>
      </c>
      <c r="D52" s="16">
        <v>244.82104064557655</v>
      </c>
      <c r="E52" s="16">
        <v>15.350769840091093</v>
      </c>
      <c r="F52" s="16">
        <v>4.272894697757315</v>
      </c>
      <c r="G52" s="16">
        <v>270.77491955047282</v>
      </c>
      <c r="H52" s="16">
        <v>149.55131442150602</v>
      </c>
      <c r="I52" s="16">
        <v>24.371325313134314</v>
      </c>
      <c r="J52" s="16">
        <v>22.788771721372346</v>
      </c>
      <c r="K52" s="16">
        <v>0.31651071835239369</v>
      </c>
      <c r="L52" s="16">
        <v>142.11331254022477</v>
      </c>
      <c r="M52" s="16">
        <v>17.882855586910242</v>
      </c>
      <c r="N52" s="16">
        <v>1.107787514233378</v>
      </c>
      <c r="O52" s="16">
        <v>18.674132382791225</v>
      </c>
      <c r="P52" s="16">
        <v>0</v>
      </c>
      <c r="Q52" s="16">
        <v>21.206218129610377</v>
      </c>
      <c r="R52" s="16">
        <v>0</v>
      </c>
      <c r="S52" s="16">
        <v>128.97811772860041</v>
      </c>
      <c r="T52" s="16">
        <v>0</v>
      </c>
      <c r="U52" s="16">
        <v>33792.425100252483</v>
      </c>
      <c r="V52" s="16">
        <v>0</v>
      </c>
      <c r="W52" s="16">
        <v>318.40978266250806</v>
      </c>
      <c r="X52" s="16">
        <v>173.92263973464034</v>
      </c>
      <c r="Y52" s="16">
        <v>64.726441903064512</v>
      </c>
      <c r="Z52" s="16">
        <v>1.8990643101143621</v>
      </c>
      <c r="AA52" s="16">
        <v>306.38237536511707</v>
      </c>
      <c r="AB52" s="16">
        <v>529.20592108520225</v>
      </c>
      <c r="AC52" s="16">
        <v>533.4788157829596</v>
      </c>
      <c r="AD52" s="16">
        <v>43.520223773454134</v>
      </c>
      <c r="AE52" s="16">
        <v>31.018050398534584</v>
      </c>
      <c r="AF52" s="16">
        <v>0.15825535917619685</v>
      </c>
      <c r="AG52" s="16">
        <v>132.30148027130056</v>
      </c>
      <c r="AH52" s="16">
        <v>40.196861230753996</v>
      </c>
      <c r="AI52" s="16">
        <v>32.917114708648946</v>
      </c>
      <c r="AJ52" s="16">
        <v>62.985632952126338</v>
      </c>
      <c r="AK52" s="16">
        <v>3.1651071835239368</v>
      </c>
      <c r="AL52" s="16">
        <v>16.933323431853061</v>
      </c>
      <c r="AM52" s="16">
        <v>41.937670181692162</v>
      </c>
      <c r="AN52" s="16">
        <v>47.160097034506663</v>
      </c>
      <c r="AO52" s="16">
        <v>30.543284321005991</v>
      </c>
      <c r="AP52" s="16">
        <v>310.02224862616964</v>
      </c>
      <c r="AQ52" s="16">
        <v>0.79127679588098421</v>
      </c>
      <c r="AR52" s="16">
        <v>1034.9900490123275</v>
      </c>
      <c r="AS52" s="16">
        <v>834.63876429526215</v>
      </c>
      <c r="AT52" s="16">
        <v>12.343918015743355</v>
      </c>
      <c r="AU52" s="16">
        <v>0</v>
      </c>
      <c r="AV52" s="16">
        <v>21.680984207138966</v>
      </c>
      <c r="AW52" s="16">
        <v>3.7981286202287241</v>
      </c>
      <c r="AX52" s="16">
        <v>583.01274320510913</v>
      </c>
      <c r="AY52" s="16">
        <v>0</v>
      </c>
      <c r="AZ52" s="16">
        <v>0.63302143670478739</v>
      </c>
      <c r="BA52" s="16">
        <v>0</v>
      </c>
      <c r="BB52" s="16">
        <v>0</v>
      </c>
      <c r="BC52" s="16">
        <v>0</v>
      </c>
      <c r="BD52" s="16">
        <v>0.63302143670478739</v>
      </c>
      <c r="BE52" s="16">
        <v>0</v>
      </c>
      <c r="BF52" s="16">
        <v>28.644220010891626</v>
      </c>
      <c r="BG52" s="16">
        <v>6.3302143670478737</v>
      </c>
      <c r="BH52" s="16">
        <v>52.066013168968759</v>
      </c>
      <c r="BI52" s="16">
        <v>0.31651071835239369</v>
      </c>
      <c r="BJ52" s="16">
        <v>0</v>
      </c>
      <c r="BK52" s="16">
        <v>110.93700678251398</v>
      </c>
      <c r="BL52" s="16">
        <v>25.162602109015296</v>
      </c>
      <c r="BM52" s="16">
        <v>0</v>
      </c>
      <c r="BN52" s="16">
        <v>6.6467250854002673</v>
      </c>
      <c r="BO52" s="16">
        <v>9.4953215505718109</v>
      </c>
      <c r="BP52" s="16">
        <v>0.63302143670478739</v>
      </c>
      <c r="BQ52" s="16">
        <v>66.308995494826476</v>
      </c>
      <c r="BR52" s="16">
        <v>0</v>
      </c>
      <c r="BS52" s="16">
        <f t="shared" si="0"/>
        <v>40735.245962671419</v>
      </c>
      <c r="BT52" s="16">
        <v>1129.7850091588693</v>
      </c>
      <c r="BU52" s="16">
        <v>0</v>
      </c>
      <c r="BV52" s="16">
        <v>0</v>
      </c>
      <c r="BW52" s="16">
        <v>6033.1690578741527</v>
      </c>
      <c r="BX52" s="16">
        <v>0</v>
      </c>
      <c r="BY52" s="16">
        <v>50.799970295559191</v>
      </c>
      <c r="BZ52" s="16">
        <f t="shared" si="1"/>
        <v>7213.7540373285819</v>
      </c>
      <c r="CA52" s="16">
        <f t="shared" si="2"/>
        <v>47949</v>
      </c>
    </row>
    <row r="53" spans="1:79" x14ac:dyDescent="0.2">
      <c r="A53" s="18" t="s">
        <v>255</v>
      </c>
      <c r="B53" s="15" t="s">
        <v>256</v>
      </c>
      <c r="C53" s="16">
        <v>8.686762103908638</v>
      </c>
      <c r="D53" s="16">
        <v>8.2425526781405818</v>
      </c>
      <c r="E53" s="16">
        <v>0.34549622004182079</v>
      </c>
      <c r="F53" s="16">
        <v>0.29613961717870357</v>
      </c>
      <c r="G53" s="16">
        <v>81.438394724143478</v>
      </c>
      <c r="H53" s="16">
        <v>0</v>
      </c>
      <c r="I53" s="16">
        <v>0.14806980858935179</v>
      </c>
      <c r="J53" s="16">
        <v>17.570950619269745</v>
      </c>
      <c r="K53" s="16">
        <v>5.4292263149428983</v>
      </c>
      <c r="L53" s="16">
        <v>8.6374055010455209</v>
      </c>
      <c r="M53" s="16">
        <v>5.1824433006273116</v>
      </c>
      <c r="N53" s="16">
        <v>0</v>
      </c>
      <c r="O53" s="16">
        <v>0</v>
      </c>
      <c r="P53" s="16">
        <v>0</v>
      </c>
      <c r="Q53" s="16">
        <v>0</v>
      </c>
      <c r="R53" s="16">
        <v>5.1330866977641953</v>
      </c>
      <c r="S53" s="16">
        <v>0.64163583722052442</v>
      </c>
      <c r="T53" s="16">
        <v>0</v>
      </c>
      <c r="U53" s="16">
        <v>1988.7255991635836</v>
      </c>
      <c r="V53" s="16">
        <v>33.26635032974103</v>
      </c>
      <c r="W53" s="16">
        <v>29.860744732185942</v>
      </c>
      <c r="X53" s="16">
        <v>26.553852340357086</v>
      </c>
      <c r="Y53" s="16">
        <v>150.09342930673958</v>
      </c>
      <c r="Z53" s="16">
        <v>86.867621039086373</v>
      </c>
      <c r="AA53" s="16">
        <v>0</v>
      </c>
      <c r="AB53" s="16">
        <v>9.8713205726234515E-2</v>
      </c>
      <c r="AC53" s="16">
        <v>4.9356602863117258E-2</v>
      </c>
      <c r="AD53" s="16">
        <v>0</v>
      </c>
      <c r="AE53" s="16">
        <v>3.7017452147337941</v>
      </c>
      <c r="AF53" s="16">
        <v>0</v>
      </c>
      <c r="AG53" s="16">
        <v>0.2467830143155863</v>
      </c>
      <c r="AH53" s="16">
        <v>0.19742641145246903</v>
      </c>
      <c r="AI53" s="16">
        <v>1.924907511661573</v>
      </c>
      <c r="AJ53" s="16">
        <v>0.2467830143155863</v>
      </c>
      <c r="AK53" s="16">
        <v>4.9356602863117258E-2</v>
      </c>
      <c r="AL53" s="16">
        <v>0.29613961717870357</v>
      </c>
      <c r="AM53" s="16">
        <v>0.29613961717870357</v>
      </c>
      <c r="AN53" s="16">
        <v>1.2339150715779315</v>
      </c>
      <c r="AO53" s="16">
        <v>4.1459546405018504</v>
      </c>
      <c r="AP53" s="16">
        <v>45.062578414026056</v>
      </c>
      <c r="AQ53" s="16">
        <v>47.530408557181921</v>
      </c>
      <c r="AR53" s="16">
        <v>70.481228888531447</v>
      </c>
      <c r="AS53" s="16">
        <v>111.59527907350811</v>
      </c>
      <c r="AT53" s="16">
        <v>0.88841885153611067</v>
      </c>
      <c r="AU53" s="16">
        <v>3.7511018175969117</v>
      </c>
      <c r="AV53" s="16">
        <v>6.4657149750683605</v>
      </c>
      <c r="AW53" s="16">
        <v>1.8261943059353385</v>
      </c>
      <c r="AX53" s="16">
        <v>7.0086376065626501</v>
      </c>
      <c r="AY53" s="16">
        <v>0.78970564580987612</v>
      </c>
      <c r="AZ53" s="16">
        <v>1.4806980858935177</v>
      </c>
      <c r="BA53" s="16">
        <v>3.652388611870677</v>
      </c>
      <c r="BB53" s="16">
        <v>6.6137847836577119</v>
      </c>
      <c r="BC53" s="16">
        <v>14.757624256072059</v>
      </c>
      <c r="BD53" s="16">
        <v>3.306892391828856</v>
      </c>
      <c r="BE53" s="16">
        <v>16.337035547691812</v>
      </c>
      <c r="BF53" s="16">
        <v>17.07738459063857</v>
      </c>
      <c r="BG53" s="16">
        <v>5.5772961235322507</v>
      </c>
      <c r="BH53" s="16">
        <v>18.656795882258326</v>
      </c>
      <c r="BI53" s="16">
        <v>21.173982628277304</v>
      </c>
      <c r="BJ53" s="16">
        <v>9.0816149268135753</v>
      </c>
      <c r="BK53" s="16">
        <v>63.571304487695031</v>
      </c>
      <c r="BL53" s="16">
        <v>8.3412658838668161</v>
      </c>
      <c r="BM53" s="16">
        <v>0.54292263149428988</v>
      </c>
      <c r="BN53" s="16">
        <v>3.5536754061444427</v>
      </c>
      <c r="BO53" s="16">
        <v>12.832716744410487</v>
      </c>
      <c r="BP53" s="16">
        <v>3.1094659803763878</v>
      </c>
      <c r="BQ53" s="16">
        <v>21.173982628277304</v>
      </c>
      <c r="BR53" s="16">
        <v>0</v>
      </c>
      <c r="BS53" s="16">
        <f t="shared" si="0"/>
        <v>2995.8470805854909</v>
      </c>
      <c r="BT53" s="16">
        <v>201.9672189158758</v>
      </c>
      <c r="BU53" s="16">
        <v>0</v>
      </c>
      <c r="BV53" s="16">
        <v>0</v>
      </c>
      <c r="BW53" s="16">
        <v>3186.5609940485765</v>
      </c>
      <c r="BX53" s="16">
        <v>0</v>
      </c>
      <c r="BY53" s="16">
        <v>-247.37529354994371</v>
      </c>
      <c r="BZ53" s="16">
        <f t="shared" si="1"/>
        <v>3141.1529194145087</v>
      </c>
      <c r="CA53" s="16">
        <f t="shared" si="2"/>
        <v>6137</v>
      </c>
    </row>
    <row r="54" spans="1:79" x14ac:dyDescent="0.2">
      <c r="A54" s="18" t="s">
        <v>174</v>
      </c>
      <c r="B54" s="15" t="s">
        <v>173</v>
      </c>
      <c r="C54" s="16">
        <v>388.74391003707598</v>
      </c>
      <c r="D54" s="16">
        <v>75.219810636624544</v>
      </c>
      <c r="E54" s="16">
        <v>4.8187157200200197</v>
      </c>
      <c r="F54" s="16">
        <v>4.4086122544864006</v>
      </c>
      <c r="G54" s="16">
        <v>124.87650525498688</v>
      </c>
      <c r="H54" s="16">
        <v>3.4175288794468218E-2</v>
      </c>
      <c r="I54" s="16">
        <v>4.4769628320753361</v>
      </c>
      <c r="J54" s="16">
        <v>3.4175288794468218E-2</v>
      </c>
      <c r="K54" s="16">
        <v>6.2199025605932157</v>
      </c>
      <c r="L54" s="16">
        <v>39.677510290377604</v>
      </c>
      <c r="M54" s="16">
        <v>5.1604686079647015</v>
      </c>
      <c r="N54" s="16">
        <v>0</v>
      </c>
      <c r="O54" s="16">
        <v>10.799391259051957</v>
      </c>
      <c r="P54" s="16">
        <v>0</v>
      </c>
      <c r="Q54" s="16">
        <v>10.252586638340466</v>
      </c>
      <c r="R54" s="16">
        <v>0</v>
      </c>
      <c r="S54" s="16">
        <v>192.91950524477309</v>
      </c>
      <c r="T54" s="16">
        <v>0.47845404312255513</v>
      </c>
      <c r="U54" s="16">
        <v>0</v>
      </c>
      <c r="V54" s="16">
        <v>0.44427875432808689</v>
      </c>
      <c r="W54" s="16">
        <v>1615.6367777584851</v>
      </c>
      <c r="X54" s="16">
        <v>187.96408836957522</v>
      </c>
      <c r="Y54" s="16">
        <v>66.436761416446217</v>
      </c>
      <c r="Z54" s="16">
        <v>11.687948767708132</v>
      </c>
      <c r="AA54" s="16">
        <v>28.809768453736712</v>
      </c>
      <c r="AB54" s="16">
        <v>98.356481150479539</v>
      </c>
      <c r="AC54" s="16">
        <v>43.8810708120972</v>
      </c>
      <c r="AD54" s="16">
        <v>50.647777993401903</v>
      </c>
      <c r="AE54" s="16">
        <v>20.846926164625614</v>
      </c>
      <c r="AF54" s="16">
        <v>0</v>
      </c>
      <c r="AG54" s="16">
        <v>10.696865392668553</v>
      </c>
      <c r="AH54" s="16">
        <v>0.95690808624511026</v>
      </c>
      <c r="AI54" s="16">
        <v>0.47845404312255513</v>
      </c>
      <c r="AJ54" s="16">
        <v>0.51262933191702331</v>
      </c>
      <c r="AK54" s="16">
        <v>4.271911099308527</v>
      </c>
      <c r="AL54" s="16">
        <v>11.653773478913664</v>
      </c>
      <c r="AM54" s="16">
        <v>11.551247612530258</v>
      </c>
      <c r="AN54" s="16">
        <v>12.200578099625154</v>
      </c>
      <c r="AO54" s="16">
        <v>53.689378696109571</v>
      </c>
      <c r="AP54" s="16">
        <v>3.4175288794468218E-2</v>
      </c>
      <c r="AQ54" s="16">
        <v>0</v>
      </c>
      <c r="AR54" s="16">
        <v>26.280797082946062</v>
      </c>
      <c r="AS54" s="16">
        <v>3.4175288794468218E-2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0.41010346553361865</v>
      </c>
      <c r="BG54" s="16">
        <v>0.13670115517787287</v>
      </c>
      <c r="BH54" s="16">
        <v>0</v>
      </c>
      <c r="BI54" s="16">
        <v>0</v>
      </c>
      <c r="BJ54" s="16">
        <v>0</v>
      </c>
      <c r="BK54" s="16">
        <v>0.34175288794468223</v>
      </c>
      <c r="BL54" s="16">
        <v>1.3670115517787289</v>
      </c>
      <c r="BM54" s="16">
        <v>0</v>
      </c>
      <c r="BN54" s="16">
        <v>17.224345552411982</v>
      </c>
      <c r="BO54" s="16">
        <v>44.188648411247407</v>
      </c>
      <c r="BP54" s="16">
        <v>0</v>
      </c>
      <c r="BQ54" s="16">
        <v>28.126262677847343</v>
      </c>
      <c r="BR54" s="16">
        <v>0</v>
      </c>
      <c r="BS54" s="16">
        <f t="shared" si="0"/>
        <v>3216.9882848008833</v>
      </c>
      <c r="BT54" s="16">
        <v>104.67890957745615</v>
      </c>
      <c r="BU54" s="16">
        <v>0</v>
      </c>
      <c r="BV54" s="16">
        <v>0</v>
      </c>
      <c r="BW54" s="16">
        <v>1.093609241422983</v>
      </c>
      <c r="BX54" s="16">
        <v>0</v>
      </c>
      <c r="BY54" s="16">
        <v>23.23919638023839</v>
      </c>
      <c r="BZ54" s="16">
        <f t="shared" si="1"/>
        <v>129.01171519911753</v>
      </c>
      <c r="CA54" s="16">
        <f t="shared" si="2"/>
        <v>3346.0000000000009</v>
      </c>
    </row>
    <row r="55" spans="1:79" x14ac:dyDescent="0.2">
      <c r="A55" s="18" t="s">
        <v>175</v>
      </c>
      <c r="B55" s="15" t="s">
        <v>32</v>
      </c>
      <c r="C55" s="16">
        <v>1886.6301290011913</v>
      </c>
      <c r="D55" s="16">
        <v>179.09635806067365</v>
      </c>
      <c r="E55" s="16">
        <v>13.749144638467191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6.0496236409255646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74.767848543984584</v>
      </c>
      <c r="X55" s="16">
        <v>0.74245381047722836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0.13749144638467192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f t="shared" si="0"/>
        <v>2161.173049142104</v>
      </c>
      <c r="BT55" s="16">
        <v>14.904072788098437</v>
      </c>
      <c r="BU55" s="16">
        <v>0</v>
      </c>
      <c r="BV55" s="16">
        <v>0</v>
      </c>
      <c r="BW55" s="16">
        <v>0</v>
      </c>
      <c r="BX55" s="16">
        <v>0</v>
      </c>
      <c r="BY55" s="16">
        <v>-6.077121930202499</v>
      </c>
      <c r="BZ55" s="16">
        <f t="shared" si="1"/>
        <v>8.8269508578959375</v>
      </c>
      <c r="CA55" s="16">
        <f t="shared" si="2"/>
        <v>2170</v>
      </c>
    </row>
    <row r="56" spans="1:79" x14ac:dyDescent="0.2">
      <c r="A56" s="18" t="s">
        <v>177</v>
      </c>
      <c r="B56" s="15" t="s">
        <v>176</v>
      </c>
      <c r="C56" s="16">
        <v>0</v>
      </c>
      <c r="D56" s="16">
        <v>0.10456347916531235</v>
      </c>
      <c r="E56" s="16">
        <v>0</v>
      </c>
      <c r="F56" s="16">
        <v>0</v>
      </c>
      <c r="G56" s="16">
        <v>150.95480942165594</v>
      </c>
      <c r="H56" s="16">
        <v>25.931742832997465</v>
      </c>
      <c r="I56" s="16">
        <v>5.994972805477909</v>
      </c>
      <c r="J56" s="16">
        <v>27.291068062146525</v>
      </c>
      <c r="K56" s="16">
        <v>0</v>
      </c>
      <c r="L56" s="16">
        <v>24.154163687187154</v>
      </c>
      <c r="M56" s="16">
        <v>1.463888708314373</v>
      </c>
      <c r="N56" s="16">
        <v>0</v>
      </c>
      <c r="O56" s="16">
        <v>65.003629547769179</v>
      </c>
      <c r="P56" s="16">
        <v>11.118583284578214</v>
      </c>
      <c r="Q56" s="16">
        <v>33.669440291230579</v>
      </c>
      <c r="R56" s="16">
        <v>0</v>
      </c>
      <c r="S56" s="16">
        <v>97.000054172354766</v>
      </c>
      <c r="T56" s="16">
        <v>0</v>
      </c>
      <c r="U56" s="16">
        <v>0</v>
      </c>
      <c r="V56" s="16">
        <v>39.734122082818693</v>
      </c>
      <c r="W56" s="16">
        <v>1112.8691087564193</v>
      </c>
      <c r="X56" s="16">
        <v>765.5092309692518</v>
      </c>
      <c r="Y56" s="16">
        <v>236.80142581637739</v>
      </c>
      <c r="Z56" s="16">
        <v>126.03384688725649</v>
      </c>
      <c r="AA56" s="16">
        <v>128.22967994972805</v>
      </c>
      <c r="AB56" s="16">
        <v>0</v>
      </c>
      <c r="AC56" s="16">
        <v>34.401384645387765</v>
      </c>
      <c r="AD56" s="16">
        <v>20.703568874731847</v>
      </c>
      <c r="AE56" s="16">
        <v>24.328436152462675</v>
      </c>
      <c r="AF56" s="16">
        <v>0</v>
      </c>
      <c r="AG56" s="16">
        <v>5.9252638193677001</v>
      </c>
      <c r="AH56" s="16">
        <v>0.38339942360614532</v>
      </c>
      <c r="AI56" s="16">
        <v>1.4987432013694773</v>
      </c>
      <c r="AJ56" s="16">
        <v>0</v>
      </c>
      <c r="AK56" s="16">
        <v>3.4854493055104116E-2</v>
      </c>
      <c r="AL56" s="16">
        <v>16.555884201174454</v>
      </c>
      <c r="AM56" s="16">
        <v>0</v>
      </c>
      <c r="AN56" s="16">
        <v>0.55767188888166586</v>
      </c>
      <c r="AO56" s="16">
        <v>10.456347916531236</v>
      </c>
      <c r="AP56" s="16">
        <v>0</v>
      </c>
      <c r="AQ56" s="16">
        <v>0</v>
      </c>
      <c r="AR56" s="16">
        <v>4.7053565624390563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1.6033066805347893</v>
      </c>
      <c r="BG56" s="16">
        <v>0</v>
      </c>
      <c r="BH56" s="16">
        <v>0</v>
      </c>
      <c r="BI56" s="16">
        <v>0</v>
      </c>
      <c r="BJ56" s="16">
        <v>0</v>
      </c>
      <c r="BK56" s="16">
        <v>0.38339942360614532</v>
      </c>
      <c r="BL56" s="16">
        <v>1.6033066805347893</v>
      </c>
      <c r="BM56" s="16">
        <v>0</v>
      </c>
      <c r="BN56" s="16">
        <v>6.064681791588117</v>
      </c>
      <c r="BO56" s="16">
        <v>4.3916661249431188</v>
      </c>
      <c r="BP56" s="16">
        <v>0</v>
      </c>
      <c r="BQ56" s="16">
        <v>0</v>
      </c>
      <c r="BR56" s="16">
        <v>0</v>
      </c>
      <c r="BS56" s="16">
        <f t="shared" si="0"/>
        <v>2985.4616026349436</v>
      </c>
      <c r="BT56" s="16">
        <v>329.16583241240329</v>
      </c>
      <c r="BU56" s="16">
        <v>0</v>
      </c>
      <c r="BV56" s="16">
        <v>0</v>
      </c>
      <c r="BW56" s="16">
        <v>0</v>
      </c>
      <c r="BX56" s="16">
        <v>0</v>
      </c>
      <c r="BY56" s="16">
        <v>-97.627435047346637</v>
      </c>
      <c r="BZ56" s="16">
        <f t="shared" si="1"/>
        <v>231.53839736505665</v>
      </c>
      <c r="CA56" s="16">
        <f t="shared" si="2"/>
        <v>3217</v>
      </c>
    </row>
    <row r="57" spans="1:79" x14ac:dyDescent="0.2">
      <c r="A57" s="18" t="s">
        <v>257</v>
      </c>
      <c r="B57" s="15" t="s">
        <v>60</v>
      </c>
      <c r="C57" s="16">
        <v>4.9318593347946251</v>
      </c>
      <c r="D57" s="16">
        <v>0.21919374821309445</v>
      </c>
      <c r="E57" s="16">
        <v>0</v>
      </c>
      <c r="F57" s="16">
        <v>0</v>
      </c>
      <c r="G57" s="16">
        <v>73.046316592013724</v>
      </c>
      <c r="H57" s="16">
        <v>0</v>
      </c>
      <c r="I57" s="16">
        <v>0</v>
      </c>
      <c r="J57" s="16">
        <v>5.4798437053273613E-2</v>
      </c>
      <c r="K57" s="16">
        <v>5.4798437053273613E-2</v>
      </c>
      <c r="L57" s="16">
        <v>0.35618984084627847</v>
      </c>
      <c r="M57" s="16">
        <v>0</v>
      </c>
      <c r="N57" s="16">
        <v>0.98637186695892498</v>
      </c>
      <c r="O57" s="16">
        <v>168.9983798722958</v>
      </c>
      <c r="P57" s="16">
        <v>0</v>
      </c>
      <c r="Q57" s="16">
        <v>48.524016010673783</v>
      </c>
      <c r="R57" s="16">
        <v>37.783522348232161</v>
      </c>
      <c r="S57" s="16">
        <v>69.320022872391121</v>
      </c>
      <c r="T57" s="16">
        <v>1.3425617078052037</v>
      </c>
      <c r="U57" s="16">
        <v>0</v>
      </c>
      <c r="V57" s="16">
        <v>0</v>
      </c>
      <c r="W57" s="16">
        <v>122.55670446964643</v>
      </c>
      <c r="X57" s="16">
        <v>90.444820356428096</v>
      </c>
      <c r="Y57" s="16">
        <v>46.633469932335842</v>
      </c>
      <c r="Z57" s="16">
        <v>3.1509101305632328</v>
      </c>
      <c r="AA57" s="16">
        <v>909.68145430286847</v>
      </c>
      <c r="AB57" s="16">
        <v>71.457161917468781</v>
      </c>
      <c r="AC57" s="16">
        <v>2.7399218526636807E-2</v>
      </c>
      <c r="AD57" s="16">
        <v>10.877489755074812</v>
      </c>
      <c r="AE57" s="16">
        <v>43.071571523873061</v>
      </c>
      <c r="AF57" s="16">
        <v>9.0417421137901464</v>
      </c>
      <c r="AG57" s="16">
        <v>133.89998093967407</v>
      </c>
      <c r="AH57" s="16">
        <v>6.7676069760792918</v>
      </c>
      <c r="AI57" s="16">
        <v>3.3975030973029638</v>
      </c>
      <c r="AJ57" s="16">
        <v>66.854093204993802</v>
      </c>
      <c r="AK57" s="16">
        <v>10.411703040121985</v>
      </c>
      <c r="AL57" s="16">
        <v>81.019489183265037</v>
      </c>
      <c r="AM57" s="16">
        <v>0</v>
      </c>
      <c r="AN57" s="16">
        <v>0</v>
      </c>
      <c r="AO57" s="16">
        <v>0</v>
      </c>
      <c r="AP57" s="16">
        <v>2.7399218526636807E-2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0.38358905937291526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f t="shared" si="0"/>
        <v>2015.3221195082435</v>
      </c>
      <c r="BT57" s="16">
        <v>245.68879252835222</v>
      </c>
      <c r="BU57" s="16">
        <v>0</v>
      </c>
      <c r="BV57" s="16">
        <v>0</v>
      </c>
      <c r="BW57" s="16">
        <v>0</v>
      </c>
      <c r="BX57" s="16">
        <v>0</v>
      </c>
      <c r="BY57" s="16">
        <v>38.989087963404174</v>
      </c>
      <c r="BZ57" s="16">
        <f t="shared" si="1"/>
        <v>284.67788049175641</v>
      </c>
      <c r="CA57" s="16">
        <f t="shared" si="2"/>
        <v>2300</v>
      </c>
    </row>
    <row r="58" spans="1:79" x14ac:dyDescent="0.2">
      <c r="A58" s="18" t="s">
        <v>178</v>
      </c>
      <c r="B58" s="15" t="s">
        <v>258</v>
      </c>
      <c r="C58" s="16">
        <v>1439.8740038768037</v>
      </c>
      <c r="D58" s="16">
        <v>151.58302821451647</v>
      </c>
      <c r="E58" s="16">
        <v>4.942924833082059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1.3181132888218825</v>
      </c>
      <c r="L58" s="16">
        <v>2.7460693517122547E-2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424.54232177471459</v>
      </c>
      <c r="Y58" s="16">
        <v>36.852250699978462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2.306698255438294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0.41191040275683821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0.54921387034245106</v>
      </c>
      <c r="BG58" s="16">
        <v>0.49429248330820591</v>
      </c>
      <c r="BH58" s="16">
        <v>0</v>
      </c>
      <c r="BI58" s="16">
        <v>65.576136118888655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8.2382080551367656E-2</v>
      </c>
      <c r="BQ58" s="16">
        <v>0</v>
      </c>
      <c r="BR58" s="16">
        <v>0</v>
      </c>
      <c r="BS58" s="16">
        <f t="shared" si="0"/>
        <v>2128.5607365927199</v>
      </c>
      <c r="BT58" s="16">
        <v>38.994184794314016</v>
      </c>
      <c r="BU58" s="16">
        <v>0</v>
      </c>
      <c r="BV58" s="16">
        <v>0</v>
      </c>
      <c r="BW58" s="16">
        <v>21.776329959078183</v>
      </c>
      <c r="BX58" s="16">
        <v>0</v>
      </c>
      <c r="BY58" s="16">
        <v>105.66874865388758</v>
      </c>
      <c r="BZ58" s="16">
        <f t="shared" si="1"/>
        <v>166.43926340727978</v>
      </c>
      <c r="CA58" s="16">
        <f t="shared" si="2"/>
        <v>2294.9999999999995</v>
      </c>
    </row>
    <row r="59" spans="1:79" x14ac:dyDescent="0.2">
      <c r="A59" s="18" t="s">
        <v>179</v>
      </c>
      <c r="B59" s="15" t="s">
        <v>61</v>
      </c>
      <c r="C59" s="16">
        <v>2.4079682634475109E-2</v>
      </c>
      <c r="D59" s="16">
        <v>1.1076654011858551</v>
      </c>
      <c r="E59" s="16">
        <v>0</v>
      </c>
      <c r="F59" s="16">
        <v>83.508339376359686</v>
      </c>
      <c r="G59" s="16">
        <v>17.313291814187604</v>
      </c>
      <c r="H59" s="16">
        <v>15.435076568698545</v>
      </c>
      <c r="I59" s="16">
        <v>5.8032035149085015</v>
      </c>
      <c r="J59" s="16">
        <v>43.800942712110221</v>
      </c>
      <c r="K59" s="16">
        <v>0.55383270059292755</v>
      </c>
      <c r="L59" s="16">
        <v>118.20716205263832</v>
      </c>
      <c r="M59" s="16">
        <v>5.8032035149085015</v>
      </c>
      <c r="N59" s="16">
        <v>0.16855777844132577</v>
      </c>
      <c r="O59" s="16">
        <v>6.0440003412532528</v>
      </c>
      <c r="P59" s="16">
        <v>0</v>
      </c>
      <c r="Q59" s="16">
        <v>3.7564304909781172</v>
      </c>
      <c r="R59" s="16">
        <v>23.790726442861409</v>
      </c>
      <c r="S59" s="16">
        <v>22.899778185385827</v>
      </c>
      <c r="T59" s="16">
        <v>8.8854028921213164</v>
      </c>
      <c r="U59" s="16">
        <v>14.231092436974791</v>
      </c>
      <c r="V59" s="16">
        <v>5.7791238322740268</v>
      </c>
      <c r="W59" s="16">
        <v>35.589770933754217</v>
      </c>
      <c r="X59" s="16">
        <v>116.11222966343898</v>
      </c>
      <c r="Y59" s="16">
        <v>42.52471953248304</v>
      </c>
      <c r="Z59" s="16">
        <v>37.275348718167471</v>
      </c>
      <c r="AA59" s="16">
        <v>50.543253849763261</v>
      </c>
      <c r="AB59" s="16">
        <v>14.688606407029816</v>
      </c>
      <c r="AC59" s="16">
        <v>17.867124514780532</v>
      </c>
      <c r="AD59" s="16">
        <v>1.998613658661434</v>
      </c>
      <c r="AE59" s="16">
        <v>7.9944546346457361</v>
      </c>
      <c r="AF59" s="16">
        <v>7.2239047903425335E-2</v>
      </c>
      <c r="AG59" s="16">
        <v>4.4306616047434204</v>
      </c>
      <c r="AH59" s="16">
        <v>6.164398754425628</v>
      </c>
      <c r="AI59" s="16">
        <v>2.8895619161370134</v>
      </c>
      <c r="AJ59" s="16">
        <v>0.62607174849635294</v>
      </c>
      <c r="AK59" s="16">
        <v>0.60199206586187781</v>
      </c>
      <c r="AL59" s="16">
        <v>14.520048628588492</v>
      </c>
      <c r="AM59" s="16">
        <v>11.630486712451479</v>
      </c>
      <c r="AN59" s="16">
        <v>0.67423111376530309</v>
      </c>
      <c r="AO59" s="16">
        <v>9.3910762274452928</v>
      </c>
      <c r="AP59" s="16">
        <v>16.085227999829375</v>
      </c>
      <c r="AQ59" s="16">
        <v>1.5170200059719319</v>
      </c>
      <c r="AR59" s="16">
        <v>74.791494262679691</v>
      </c>
      <c r="AS59" s="16">
        <v>0.24079682634475111</v>
      </c>
      <c r="AT59" s="16">
        <v>0</v>
      </c>
      <c r="AU59" s="16">
        <v>0</v>
      </c>
      <c r="AV59" s="16">
        <v>1.7096574670477327</v>
      </c>
      <c r="AW59" s="16">
        <v>0</v>
      </c>
      <c r="AX59" s="16">
        <v>0</v>
      </c>
      <c r="AY59" s="16">
        <v>0</v>
      </c>
      <c r="AZ59" s="16">
        <v>0</v>
      </c>
      <c r="BA59" s="16">
        <v>2.4079682634475109E-2</v>
      </c>
      <c r="BB59" s="16">
        <v>2.4079682634475109E-2</v>
      </c>
      <c r="BC59" s="16">
        <v>1.4688606407029816</v>
      </c>
      <c r="BD59" s="16">
        <v>1.1799044490892803</v>
      </c>
      <c r="BE59" s="16">
        <v>0</v>
      </c>
      <c r="BF59" s="16">
        <v>0.43343428742055201</v>
      </c>
      <c r="BG59" s="16">
        <v>0.57791238322740268</v>
      </c>
      <c r="BH59" s="16">
        <v>0</v>
      </c>
      <c r="BI59" s="16">
        <v>3.8768289041504924</v>
      </c>
      <c r="BJ59" s="16">
        <v>2.4079682634475109E-2</v>
      </c>
      <c r="BK59" s="16">
        <v>2.3598088981785605</v>
      </c>
      <c r="BL59" s="16">
        <v>11.365610203472251</v>
      </c>
      <c r="BM59" s="16">
        <v>0</v>
      </c>
      <c r="BN59" s="16">
        <v>41.031779209145583</v>
      </c>
      <c r="BO59" s="16">
        <v>0</v>
      </c>
      <c r="BP59" s="16">
        <v>0.33711555688265155</v>
      </c>
      <c r="BQ59" s="16">
        <v>0.45751397005502709</v>
      </c>
      <c r="BR59" s="16">
        <v>0</v>
      </c>
      <c r="BS59" s="16">
        <f t="shared" si="0"/>
        <v>910.21200358315889</v>
      </c>
      <c r="BT59" s="16">
        <v>183.48718167470031</v>
      </c>
      <c r="BU59" s="16">
        <v>0</v>
      </c>
      <c r="BV59" s="16">
        <v>0</v>
      </c>
      <c r="BW59" s="16">
        <v>16.783538796229152</v>
      </c>
      <c r="BX59" s="16">
        <v>0</v>
      </c>
      <c r="BY59" s="16">
        <v>18.517275945911361</v>
      </c>
      <c r="BZ59" s="16">
        <f t="shared" si="1"/>
        <v>218.78799641684083</v>
      </c>
      <c r="CA59" s="16">
        <f t="shared" si="2"/>
        <v>1128.9999999999998</v>
      </c>
    </row>
    <row r="60" spans="1:79" x14ac:dyDescent="0.2">
      <c r="A60" s="18" t="s">
        <v>259</v>
      </c>
      <c r="B60" s="15" t="s">
        <v>180</v>
      </c>
      <c r="C60" s="16">
        <v>0.63021656926778968</v>
      </c>
      <c r="D60" s="16">
        <v>1.2370917841182536</v>
      </c>
      <c r="E60" s="16">
        <v>7.0024063251976632E-2</v>
      </c>
      <c r="F60" s="16">
        <v>0</v>
      </c>
      <c r="G60" s="16">
        <v>0</v>
      </c>
      <c r="H60" s="16">
        <v>0</v>
      </c>
      <c r="I60" s="16">
        <v>0</v>
      </c>
      <c r="J60" s="16">
        <v>0.28009625300790653</v>
      </c>
      <c r="K60" s="16">
        <v>0</v>
      </c>
      <c r="L60" s="16">
        <v>1.3537985562048815</v>
      </c>
      <c r="M60" s="16">
        <v>0</v>
      </c>
      <c r="N60" s="16">
        <v>0</v>
      </c>
      <c r="O60" s="16">
        <v>1.4938466827088348</v>
      </c>
      <c r="P60" s="16">
        <v>1.2837744929529047</v>
      </c>
      <c r="Q60" s="16">
        <v>1.9139910622206944</v>
      </c>
      <c r="R60" s="16">
        <v>10.853729804056377</v>
      </c>
      <c r="S60" s="16">
        <v>36.365830182193193</v>
      </c>
      <c r="T60" s="16">
        <v>20.073564798899966</v>
      </c>
      <c r="U60" s="16">
        <v>0</v>
      </c>
      <c r="V60" s="16">
        <v>0</v>
      </c>
      <c r="W60" s="16">
        <v>0</v>
      </c>
      <c r="X60" s="16">
        <v>4.3414919216225503</v>
      </c>
      <c r="Y60" s="16">
        <v>0.3501203162598831</v>
      </c>
      <c r="Z60" s="16">
        <v>2.3341354417325544E-2</v>
      </c>
      <c r="AA60" s="16">
        <v>43.788380886902715</v>
      </c>
      <c r="AB60" s="16">
        <v>23.107940873152284</v>
      </c>
      <c r="AC60" s="16">
        <v>0</v>
      </c>
      <c r="AD60" s="16">
        <v>0</v>
      </c>
      <c r="AE60" s="16">
        <v>13.841423169474046</v>
      </c>
      <c r="AF60" s="16">
        <v>8.472911653489172</v>
      </c>
      <c r="AG60" s="16">
        <v>0.56019250601581305</v>
      </c>
      <c r="AH60" s="16">
        <v>1.2137504297009281</v>
      </c>
      <c r="AI60" s="16">
        <v>16.572361636301135</v>
      </c>
      <c r="AJ60" s="16">
        <v>6.2088002750085938</v>
      </c>
      <c r="AK60" s="16">
        <v>2.4975249226538332</v>
      </c>
      <c r="AL60" s="16">
        <v>8.5896184255758001</v>
      </c>
      <c r="AM60" s="16">
        <v>17.412650395324853</v>
      </c>
      <c r="AN60" s="16">
        <v>5.0183911997249915</v>
      </c>
      <c r="AO60" s="16">
        <v>5.6719491234101067</v>
      </c>
      <c r="AP60" s="16">
        <v>299.5396012375387</v>
      </c>
      <c r="AQ60" s="16">
        <v>34.778618081815054</v>
      </c>
      <c r="AR60" s="16">
        <v>0</v>
      </c>
      <c r="AS60" s="16">
        <v>7.5392574767961502</v>
      </c>
      <c r="AT60" s="16">
        <v>0</v>
      </c>
      <c r="AU60" s="16">
        <v>0</v>
      </c>
      <c r="AV60" s="16">
        <v>0</v>
      </c>
      <c r="AW60" s="16">
        <v>0.39680302509453419</v>
      </c>
      <c r="AX60" s="16">
        <v>0</v>
      </c>
      <c r="AY60" s="16">
        <v>3.5712272258508078</v>
      </c>
      <c r="AZ60" s="16">
        <v>4.2714678583705741</v>
      </c>
      <c r="BA60" s="16">
        <v>0</v>
      </c>
      <c r="BB60" s="16">
        <v>0</v>
      </c>
      <c r="BC60" s="16">
        <v>2.3341354417325544E-2</v>
      </c>
      <c r="BD60" s="16">
        <v>48.830113441045036</v>
      </c>
      <c r="BE60" s="16">
        <v>0</v>
      </c>
      <c r="BF60" s="16">
        <v>7.0024063251976632E-2</v>
      </c>
      <c r="BG60" s="16">
        <v>2.3341354417325544E-2</v>
      </c>
      <c r="BH60" s="16">
        <v>0.44348573392918528</v>
      </c>
      <c r="BI60" s="16">
        <v>19.700103128222757</v>
      </c>
      <c r="BJ60" s="16">
        <v>0</v>
      </c>
      <c r="BK60" s="16">
        <v>5.8586799587487111</v>
      </c>
      <c r="BL60" s="16">
        <v>2.1707459608112751</v>
      </c>
      <c r="BM60" s="16">
        <v>0</v>
      </c>
      <c r="BN60" s="16">
        <v>0.23341354417325544</v>
      </c>
      <c r="BO60" s="16">
        <v>0</v>
      </c>
      <c r="BP60" s="16">
        <v>4.6682708834651088E-2</v>
      </c>
      <c r="BQ60" s="16">
        <v>2.2641113784805778</v>
      </c>
      <c r="BR60" s="16">
        <v>0</v>
      </c>
      <c r="BS60" s="16">
        <f t="shared" si="0"/>
        <v>662.98783086971446</v>
      </c>
      <c r="BT60" s="16">
        <v>18.603059470608457</v>
      </c>
      <c r="BU60" s="16">
        <v>0</v>
      </c>
      <c r="BV60" s="16">
        <v>0</v>
      </c>
      <c r="BW60" s="16">
        <v>10.550292196631146</v>
      </c>
      <c r="BX60" s="16">
        <v>0</v>
      </c>
      <c r="BY60" s="16">
        <v>-13.141182536954281</v>
      </c>
      <c r="BZ60" s="16">
        <f t="shared" si="1"/>
        <v>16.012169130285322</v>
      </c>
      <c r="CA60" s="16">
        <f t="shared" si="2"/>
        <v>678.99999999999977</v>
      </c>
    </row>
    <row r="61" spans="1:79" x14ac:dyDescent="0.2">
      <c r="A61" s="18" t="s">
        <v>260</v>
      </c>
      <c r="B61" s="15" t="s">
        <v>181</v>
      </c>
      <c r="C61" s="16">
        <v>4.1598322945087654E-2</v>
      </c>
      <c r="D61" s="16">
        <v>0.56851041358286458</v>
      </c>
      <c r="E61" s="16">
        <v>0</v>
      </c>
      <c r="F61" s="16">
        <v>0</v>
      </c>
      <c r="G61" s="16">
        <v>2.0521839319576576</v>
      </c>
      <c r="H61" s="16">
        <v>2.2879077619798207</v>
      </c>
      <c r="I61" s="16">
        <v>0.30505436826397614</v>
      </c>
      <c r="J61" s="16">
        <v>1.3866107648362551</v>
      </c>
      <c r="K61" s="16">
        <v>0.34665269120906378</v>
      </c>
      <c r="L61" s="16">
        <v>3.3555980509037373</v>
      </c>
      <c r="M61" s="16">
        <v>0.5130459829894144</v>
      </c>
      <c r="N61" s="16">
        <v>0</v>
      </c>
      <c r="O61" s="16">
        <v>0.83196645890175303</v>
      </c>
      <c r="P61" s="16">
        <v>0.81810035125339042</v>
      </c>
      <c r="Q61" s="16">
        <v>1.386610764836255E-2</v>
      </c>
      <c r="R61" s="16">
        <v>0.5130459829894144</v>
      </c>
      <c r="S61" s="16">
        <v>0.9983597506821037</v>
      </c>
      <c r="T61" s="16">
        <v>1.386610764836255E-2</v>
      </c>
      <c r="U61" s="16">
        <v>0.67943927476976507</v>
      </c>
      <c r="V61" s="16">
        <v>2.77322152967251E-2</v>
      </c>
      <c r="W61" s="16">
        <v>1.3172802265944423</v>
      </c>
      <c r="X61" s="16">
        <v>3.7715812803546136</v>
      </c>
      <c r="Y61" s="16">
        <v>32.848809018970883</v>
      </c>
      <c r="Z61" s="16">
        <v>0.34665269120906378</v>
      </c>
      <c r="AA61" s="16">
        <v>0.61010873652795228</v>
      </c>
      <c r="AB61" s="16">
        <v>1.2202174730559046</v>
      </c>
      <c r="AC61" s="16">
        <v>0.56851041358286458</v>
      </c>
      <c r="AD61" s="16">
        <v>1.206351365407542</v>
      </c>
      <c r="AE61" s="16">
        <v>12.105111977020508</v>
      </c>
      <c r="AF61" s="16">
        <v>0.67943927476976507</v>
      </c>
      <c r="AG61" s="16">
        <v>0.23572383002216335</v>
      </c>
      <c r="AH61" s="16">
        <v>0.52691209063777689</v>
      </c>
      <c r="AI61" s="16">
        <v>0.44371544474760161</v>
      </c>
      <c r="AJ61" s="16">
        <v>0.72103759771485265</v>
      </c>
      <c r="AK61" s="16">
        <v>4.1598322945087654E-2</v>
      </c>
      <c r="AL61" s="16">
        <v>0.1109288611869004</v>
      </c>
      <c r="AM61" s="16">
        <v>0</v>
      </c>
      <c r="AN61" s="16">
        <v>0.38825101415415147</v>
      </c>
      <c r="AO61" s="16">
        <v>1.1508869348140918</v>
      </c>
      <c r="AP61" s="16">
        <v>2.1353805778478332</v>
      </c>
      <c r="AQ61" s="16">
        <v>4.6035477392563671</v>
      </c>
      <c r="AR61" s="16">
        <v>53.370648338547461</v>
      </c>
      <c r="AS61" s="16">
        <v>8.47219177314952</v>
      </c>
      <c r="AT61" s="16">
        <v>0.18025939942871316</v>
      </c>
      <c r="AU61" s="16">
        <v>1.386610764836255E-2</v>
      </c>
      <c r="AV61" s="16">
        <v>2.745489314375785</v>
      </c>
      <c r="AW61" s="16">
        <v>2.2740416543314583</v>
      </c>
      <c r="AX61" s="16">
        <v>2.06605003960602</v>
      </c>
      <c r="AY61" s="16">
        <v>0.18025939942871316</v>
      </c>
      <c r="AZ61" s="16">
        <v>1.206351365407542</v>
      </c>
      <c r="BA61" s="16">
        <v>2.5513638072987095</v>
      </c>
      <c r="BB61" s="16">
        <v>0.31892047591233869</v>
      </c>
      <c r="BC61" s="16">
        <v>0.55464430593450209</v>
      </c>
      <c r="BD61" s="16">
        <v>0</v>
      </c>
      <c r="BE61" s="16">
        <v>7.3213048383354264</v>
      </c>
      <c r="BF61" s="16">
        <v>2.3711044078699963</v>
      </c>
      <c r="BG61" s="16">
        <v>7.0162504700714514</v>
      </c>
      <c r="BH61" s="16">
        <v>2.8564181755626854</v>
      </c>
      <c r="BI61" s="16">
        <v>49.210816044038694</v>
      </c>
      <c r="BJ61" s="16">
        <v>2.77322152967251E-2</v>
      </c>
      <c r="BK61" s="16">
        <v>5.2552547987294069</v>
      </c>
      <c r="BL61" s="16">
        <v>4.4787527704211039</v>
      </c>
      <c r="BM61" s="16">
        <v>4.173698402157128</v>
      </c>
      <c r="BN61" s="16">
        <v>1.9551211784191196</v>
      </c>
      <c r="BO61" s="16">
        <v>17.942743296981142</v>
      </c>
      <c r="BP61" s="16">
        <v>5.0888615069490566</v>
      </c>
      <c r="BQ61" s="16">
        <v>33.237060033125033</v>
      </c>
      <c r="BR61" s="16">
        <v>0</v>
      </c>
      <c r="BS61" s="16">
        <f t="shared" si="0"/>
        <v>294.65478752770417</v>
      </c>
      <c r="BT61" s="16">
        <v>66.03040462150247</v>
      </c>
      <c r="BU61" s="16">
        <v>0</v>
      </c>
      <c r="BV61" s="16">
        <v>0</v>
      </c>
      <c r="BW61" s="16">
        <v>1347.4251446219826</v>
      </c>
      <c r="BX61" s="16">
        <v>0</v>
      </c>
      <c r="BY61" s="16">
        <v>24.889663228810779</v>
      </c>
      <c r="BZ61" s="16">
        <f t="shared" si="1"/>
        <v>1438.3452124722958</v>
      </c>
      <c r="CA61" s="16">
        <f t="shared" si="2"/>
        <v>1733</v>
      </c>
    </row>
    <row r="62" spans="1:79" x14ac:dyDescent="0.2">
      <c r="A62" s="18" t="s">
        <v>261</v>
      </c>
      <c r="B62" s="15" t="s">
        <v>182</v>
      </c>
      <c r="C62" s="16">
        <v>3.34184764554439</v>
      </c>
      <c r="D62" s="16">
        <v>27.361686114110121</v>
      </c>
      <c r="E62" s="16">
        <v>0.15302404285358359</v>
      </c>
      <c r="F62" s="16">
        <v>0</v>
      </c>
      <c r="G62" s="16">
        <v>4.6104663233950669</v>
      </c>
      <c r="H62" s="16">
        <v>0</v>
      </c>
      <c r="I62" s="16">
        <v>0</v>
      </c>
      <c r="J62" s="16">
        <v>0</v>
      </c>
      <c r="K62" s="16">
        <v>0</v>
      </c>
      <c r="L62" s="16">
        <v>3.5639793206544308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2.4681297234448965E-2</v>
      </c>
      <c r="X62" s="16">
        <v>3.7811747363175816</v>
      </c>
      <c r="Y62" s="16">
        <v>0</v>
      </c>
      <c r="Z62" s="16">
        <v>48.913394859230962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3.1789510837970267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9.872518893779586E-2</v>
      </c>
      <c r="BG62" s="16">
        <v>0.55286105805165686</v>
      </c>
      <c r="BH62" s="16">
        <v>0</v>
      </c>
      <c r="BI62" s="16">
        <v>0</v>
      </c>
      <c r="BJ62" s="16">
        <v>0</v>
      </c>
      <c r="BK62" s="16">
        <v>5.6520170666888125</v>
      </c>
      <c r="BL62" s="16">
        <v>5.5088655427290085</v>
      </c>
      <c r="BM62" s="16">
        <v>2.3348507183788718</v>
      </c>
      <c r="BN62" s="16">
        <v>50.685512000664396</v>
      </c>
      <c r="BO62" s="16">
        <v>125.0206430113778</v>
      </c>
      <c r="BP62" s="16">
        <v>4.936259446889793E-2</v>
      </c>
      <c r="BQ62" s="16">
        <v>6.0567903413337758</v>
      </c>
      <c r="BR62" s="16">
        <v>0</v>
      </c>
      <c r="BS62" s="16">
        <f t="shared" si="0"/>
        <v>290.88883294576868</v>
      </c>
      <c r="BT62" s="16">
        <v>22.578450710073913</v>
      </c>
      <c r="BU62" s="16">
        <v>45.675208662071263</v>
      </c>
      <c r="BV62" s="16">
        <v>0</v>
      </c>
      <c r="BW62" s="16">
        <v>590.70735923096095</v>
      </c>
      <c r="BX62" s="16">
        <v>0</v>
      </c>
      <c r="BY62" s="16">
        <v>1.1501484511253217</v>
      </c>
      <c r="BZ62" s="16">
        <f t="shared" si="1"/>
        <v>660.11116705423149</v>
      </c>
      <c r="CA62" s="16">
        <f t="shared" si="2"/>
        <v>951.00000000000023</v>
      </c>
    </row>
    <row r="63" spans="1:79" x14ac:dyDescent="0.2">
      <c r="A63" s="18" t="s">
        <v>262</v>
      </c>
      <c r="B63" s="15" t="s">
        <v>183</v>
      </c>
      <c r="C63" s="16">
        <v>0</v>
      </c>
      <c r="D63" s="16">
        <v>0</v>
      </c>
      <c r="E63" s="16">
        <v>0</v>
      </c>
      <c r="F63" s="16">
        <v>0.55609305760709005</v>
      </c>
      <c r="G63" s="16">
        <v>3.3112813884785819</v>
      </c>
      <c r="H63" s="16">
        <v>37.106573116691287</v>
      </c>
      <c r="I63" s="16">
        <v>3.1343426883308716</v>
      </c>
      <c r="J63" s="16">
        <v>0</v>
      </c>
      <c r="K63" s="16">
        <v>0</v>
      </c>
      <c r="L63" s="16">
        <v>7.5830871491875923E-2</v>
      </c>
      <c r="M63" s="16">
        <v>0</v>
      </c>
      <c r="N63" s="16">
        <v>0</v>
      </c>
      <c r="O63" s="16">
        <v>1.0363552437223043</v>
      </c>
      <c r="P63" s="16">
        <v>0</v>
      </c>
      <c r="Q63" s="16">
        <v>15.090343426883308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0.12638478581979321</v>
      </c>
      <c r="Y63" s="16">
        <v>0</v>
      </c>
      <c r="Z63" s="16">
        <v>2.5276957163958638E-2</v>
      </c>
      <c r="AA63" s="16">
        <v>66.4278434268833</v>
      </c>
      <c r="AB63" s="16">
        <v>2.9826809453471195</v>
      </c>
      <c r="AC63" s="16">
        <v>9.453581979320532</v>
      </c>
      <c r="AD63" s="16">
        <v>0.75830871491875929</v>
      </c>
      <c r="AE63" s="16">
        <v>0.27804652880354502</v>
      </c>
      <c r="AF63" s="16">
        <v>0</v>
      </c>
      <c r="AG63" s="16">
        <v>4.4234675036927626</v>
      </c>
      <c r="AH63" s="16">
        <v>44.866598966026594</v>
      </c>
      <c r="AI63" s="16">
        <v>289.29477474150667</v>
      </c>
      <c r="AJ63" s="16">
        <v>61.701052437223041</v>
      </c>
      <c r="AK63" s="16">
        <v>21.182090103397343</v>
      </c>
      <c r="AL63" s="16">
        <v>1.3396787296898081</v>
      </c>
      <c r="AM63" s="16">
        <v>26.945236336779914</v>
      </c>
      <c r="AN63" s="16">
        <v>0</v>
      </c>
      <c r="AO63" s="16">
        <v>0.53081610044313143</v>
      </c>
      <c r="AP63" s="16">
        <v>1.4407865583456425</v>
      </c>
      <c r="AQ63" s="16">
        <v>27.299113737075331</v>
      </c>
      <c r="AR63" s="16">
        <v>12.486816838995567</v>
      </c>
      <c r="AS63" s="16">
        <v>274.43192392909896</v>
      </c>
      <c r="AT63" s="16">
        <v>0</v>
      </c>
      <c r="AU63" s="16">
        <v>31.343426883308712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0.10110782865583455</v>
      </c>
      <c r="BG63" s="16">
        <v>0</v>
      </c>
      <c r="BH63" s="16">
        <v>14.9134047267356</v>
      </c>
      <c r="BI63" s="16">
        <v>0</v>
      </c>
      <c r="BJ63" s="16">
        <v>0</v>
      </c>
      <c r="BK63" s="16">
        <v>2.5276957163958638E-2</v>
      </c>
      <c r="BL63" s="16">
        <v>0.17693870014771049</v>
      </c>
      <c r="BM63" s="16">
        <v>0</v>
      </c>
      <c r="BN63" s="16">
        <v>0.58137001477104877</v>
      </c>
      <c r="BO63" s="16">
        <v>0.25276957163958641</v>
      </c>
      <c r="BP63" s="16">
        <v>0</v>
      </c>
      <c r="BQ63" s="16">
        <v>0.7835856720827179</v>
      </c>
      <c r="BR63" s="16">
        <v>0</v>
      </c>
      <c r="BS63" s="16">
        <f t="shared" si="0"/>
        <v>954.48317946824204</v>
      </c>
      <c r="BT63" s="16">
        <v>152.97614475627771</v>
      </c>
      <c r="BU63" s="16">
        <v>0</v>
      </c>
      <c r="BV63" s="16">
        <v>0</v>
      </c>
      <c r="BW63" s="16">
        <v>299.35500369276218</v>
      </c>
      <c r="BX63" s="16">
        <v>0</v>
      </c>
      <c r="BY63" s="16">
        <v>-37.814327917282128</v>
      </c>
      <c r="BZ63" s="16">
        <f t="shared" si="1"/>
        <v>414.51682053175779</v>
      </c>
      <c r="CA63" s="16">
        <f t="shared" si="2"/>
        <v>1368.9999999999998</v>
      </c>
    </row>
    <row r="64" spans="1:79" x14ac:dyDescent="0.2">
      <c r="A64" s="18" t="s">
        <v>263</v>
      </c>
      <c r="B64" s="15" t="s">
        <v>184</v>
      </c>
      <c r="C64" s="16">
        <v>24.059683829232604</v>
      </c>
      <c r="D64" s="16">
        <v>7.7525647894193934</v>
      </c>
      <c r="E64" s="16">
        <v>1.6485338920029746</v>
      </c>
      <c r="F64" s="16">
        <v>3.943114849790899</v>
      </c>
      <c r="G64" s="16">
        <v>1.0247643112450924</v>
      </c>
      <c r="H64" s="16">
        <v>0</v>
      </c>
      <c r="I64" s="16">
        <v>0</v>
      </c>
      <c r="J64" s="16">
        <v>104.8823995074325</v>
      </c>
      <c r="K64" s="16">
        <v>4.7005493407111842</v>
      </c>
      <c r="L64" s="16">
        <v>280.76314379612825</v>
      </c>
      <c r="M64" s="16">
        <v>108.78095938716926</v>
      </c>
      <c r="N64" s="16">
        <v>0</v>
      </c>
      <c r="O64" s="16">
        <v>2.383690897896193</v>
      </c>
      <c r="P64" s="16">
        <v>2.6510207182209995</v>
      </c>
      <c r="Q64" s="16">
        <v>8.5322767653667473</v>
      </c>
      <c r="R64" s="16">
        <v>8.3095019150960745</v>
      </c>
      <c r="S64" s="16">
        <v>23.190861913176981</v>
      </c>
      <c r="T64" s="16">
        <v>25.240390535667164</v>
      </c>
      <c r="U64" s="16">
        <v>3.0074604786540755</v>
      </c>
      <c r="V64" s="16">
        <v>1.0470417962721597</v>
      </c>
      <c r="W64" s="16">
        <v>47.651540472896791</v>
      </c>
      <c r="X64" s="16">
        <v>24.594343469882215</v>
      </c>
      <c r="Y64" s="16">
        <v>55.760545022749263</v>
      </c>
      <c r="Z64" s="16">
        <v>14.703140117864368</v>
      </c>
      <c r="AA64" s="16">
        <v>440.40360150009201</v>
      </c>
      <c r="AB64" s="16">
        <v>63.579942267249862</v>
      </c>
      <c r="AC64" s="16">
        <v>8.131282034879538</v>
      </c>
      <c r="AD64" s="16">
        <v>0</v>
      </c>
      <c r="AE64" s="16">
        <v>24.549788499828082</v>
      </c>
      <c r="AF64" s="16">
        <v>33.52761496573617</v>
      </c>
      <c r="AG64" s="16">
        <v>60.728424183785251</v>
      </c>
      <c r="AH64" s="16">
        <v>31.700861193516662</v>
      </c>
      <c r="AI64" s="16">
        <v>75.008292086135341</v>
      </c>
      <c r="AJ64" s="16">
        <v>80.755883223118687</v>
      </c>
      <c r="AK64" s="16">
        <v>5.0569891011442598</v>
      </c>
      <c r="AL64" s="16">
        <v>77.570202864248074</v>
      </c>
      <c r="AM64" s="16">
        <v>25.596830296100244</v>
      </c>
      <c r="AN64" s="16">
        <v>8.7773291006644865</v>
      </c>
      <c r="AO64" s="16">
        <v>15.972956764407201</v>
      </c>
      <c r="AP64" s="16">
        <v>435.88127203959732</v>
      </c>
      <c r="AQ64" s="16">
        <v>41.012849934830761</v>
      </c>
      <c r="AR64" s="16">
        <v>181.94022021605801</v>
      </c>
      <c r="AS64" s="16">
        <v>2.0495286224901847</v>
      </c>
      <c r="AT64" s="16">
        <v>0</v>
      </c>
      <c r="AU64" s="16">
        <v>0.2896073053518739</v>
      </c>
      <c r="AV64" s="16">
        <v>3.9208373647638317</v>
      </c>
      <c r="AW64" s="16">
        <v>0.3341622754060084</v>
      </c>
      <c r="AX64" s="16">
        <v>18.178427782086857</v>
      </c>
      <c r="AY64" s="16">
        <v>0</v>
      </c>
      <c r="AZ64" s="16">
        <v>0</v>
      </c>
      <c r="BA64" s="16">
        <v>0</v>
      </c>
      <c r="BB64" s="16">
        <v>6.6832455081201669E-2</v>
      </c>
      <c r="BC64" s="16">
        <v>1.1584292214074956</v>
      </c>
      <c r="BD64" s="16">
        <v>4.2549996401698404</v>
      </c>
      <c r="BE64" s="16">
        <v>16.017511734461333</v>
      </c>
      <c r="BF64" s="16">
        <v>0.22277485027067223</v>
      </c>
      <c r="BG64" s="16">
        <v>0</v>
      </c>
      <c r="BH64" s="16">
        <v>0</v>
      </c>
      <c r="BI64" s="16">
        <v>19.247747063386083</v>
      </c>
      <c r="BJ64" s="16">
        <v>0</v>
      </c>
      <c r="BK64" s="16">
        <v>4.7228268257382515</v>
      </c>
      <c r="BL64" s="16">
        <v>6.5941355680118985</v>
      </c>
      <c r="BM64" s="16">
        <v>0</v>
      </c>
      <c r="BN64" s="16">
        <v>22.010155206742414</v>
      </c>
      <c r="BO64" s="16">
        <v>14.413532812512493</v>
      </c>
      <c r="BP64" s="16">
        <v>0</v>
      </c>
      <c r="BQ64" s="16">
        <v>2.6287432331939327</v>
      </c>
      <c r="BR64" s="16">
        <v>0</v>
      </c>
      <c r="BS64" s="16">
        <f t="shared" si="0"/>
        <v>2480.932120039342</v>
      </c>
      <c r="BT64" s="16">
        <v>82.582636995338191</v>
      </c>
      <c r="BU64" s="16">
        <v>0</v>
      </c>
      <c r="BV64" s="16">
        <v>0</v>
      </c>
      <c r="BW64" s="16">
        <v>200.83152751901102</v>
      </c>
      <c r="BX64" s="16">
        <v>0</v>
      </c>
      <c r="BY64" s="16">
        <v>21.653715446309342</v>
      </c>
      <c r="BZ64" s="16">
        <f t="shared" si="1"/>
        <v>305.0678799606585</v>
      </c>
      <c r="CA64" s="16">
        <f t="shared" si="2"/>
        <v>2786.0000000000005</v>
      </c>
    </row>
    <row r="65" spans="1:79" x14ac:dyDescent="0.2">
      <c r="A65" s="18" t="s">
        <v>185</v>
      </c>
      <c r="B65" s="15" t="s">
        <v>12</v>
      </c>
      <c r="C65" s="16">
        <v>1.8018433179723503</v>
      </c>
      <c r="D65" s="16">
        <v>3.6926665528816067</v>
      </c>
      <c r="E65" s="16">
        <v>0.33367468851339815</v>
      </c>
      <c r="F65" s="16">
        <v>0</v>
      </c>
      <c r="G65" s="16">
        <v>0.734084314729476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124.99453831711895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18.55231268134494</v>
      </c>
      <c r="AO65" s="16">
        <v>4.6492006599533475</v>
      </c>
      <c r="AP65" s="16">
        <v>220.7146839619958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23.82437275985663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2.2244979234226547</v>
      </c>
      <c r="BL65" s="16">
        <v>0.53387950162143716</v>
      </c>
      <c r="BM65" s="16">
        <v>0</v>
      </c>
      <c r="BN65" s="16">
        <v>0.13346987540535929</v>
      </c>
      <c r="BO65" s="16">
        <v>0</v>
      </c>
      <c r="BP65" s="16">
        <v>0</v>
      </c>
      <c r="BQ65" s="16">
        <v>0</v>
      </c>
      <c r="BR65" s="16">
        <v>0</v>
      </c>
      <c r="BS65" s="16">
        <f t="shared" si="0"/>
        <v>402.18922455481595</v>
      </c>
      <c r="BT65" s="16">
        <v>1.0010240655401945</v>
      </c>
      <c r="BU65" s="16">
        <v>0</v>
      </c>
      <c r="BV65" s="16">
        <v>0</v>
      </c>
      <c r="BW65" s="16">
        <v>0</v>
      </c>
      <c r="BX65" s="16">
        <v>0</v>
      </c>
      <c r="BY65" s="16">
        <v>-12.190248620356147</v>
      </c>
      <c r="BZ65" s="16">
        <f t="shared" si="1"/>
        <v>-11.189224554815953</v>
      </c>
      <c r="CA65" s="16">
        <f t="shared" si="2"/>
        <v>391</v>
      </c>
    </row>
    <row r="66" spans="1:79" x14ac:dyDescent="0.2">
      <c r="A66" s="18" t="s">
        <v>186</v>
      </c>
      <c r="B66" s="15" t="s">
        <v>48</v>
      </c>
      <c r="C66" s="16">
        <v>2.9553972890478848</v>
      </c>
      <c r="D66" s="16">
        <v>4.9183104138632707</v>
      </c>
      <c r="E66" s="16">
        <v>0.46315927664183265</v>
      </c>
      <c r="F66" s="16">
        <v>0</v>
      </c>
      <c r="G66" s="16">
        <v>0.37493846204338838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0.37493846204338838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34.163510453247561</v>
      </c>
      <c r="AO66" s="16">
        <v>21.614099576618859</v>
      </c>
      <c r="AP66" s="16">
        <v>569.39919262200931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0.28671764744494405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24.878269716761295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1.3674226262758868</v>
      </c>
      <c r="BL66" s="16">
        <v>0.19849683284649972</v>
      </c>
      <c r="BM66" s="16">
        <v>0</v>
      </c>
      <c r="BN66" s="16">
        <v>8.822081459844433E-2</v>
      </c>
      <c r="BO66" s="16">
        <v>0</v>
      </c>
      <c r="BP66" s="16">
        <v>0</v>
      </c>
      <c r="BQ66" s="16">
        <v>6.4401194656864353</v>
      </c>
      <c r="BR66" s="16">
        <v>0</v>
      </c>
      <c r="BS66" s="16">
        <f t="shared" ref="BS66:BS129" si="3">SUM(C66:BR66)</f>
        <v>667.52279365912898</v>
      </c>
      <c r="BT66" s="16">
        <v>1.8967475138665528</v>
      </c>
      <c r="BU66" s="16">
        <v>0</v>
      </c>
      <c r="BV66" s="16">
        <v>0</v>
      </c>
      <c r="BW66" s="16">
        <v>0</v>
      </c>
      <c r="BX66" s="16">
        <v>0</v>
      </c>
      <c r="BY66" s="16">
        <v>2.5804588270044966</v>
      </c>
      <c r="BZ66" s="16">
        <f t="shared" ref="BZ66:BZ129" si="4">SUM(BT66:BY66)</f>
        <v>4.4772063408710494</v>
      </c>
      <c r="CA66" s="16">
        <f t="shared" si="2"/>
        <v>672</v>
      </c>
    </row>
    <row r="67" spans="1:79" x14ac:dyDescent="0.2">
      <c r="A67" s="18" t="s">
        <v>264</v>
      </c>
      <c r="B67" s="15" t="s">
        <v>187</v>
      </c>
      <c r="C67" s="16">
        <v>111.83972533717673</v>
      </c>
      <c r="D67" s="16">
        <v>61.883737008003187</v>
      </c>
      <c r="E67" s="16">
        <v>1.7569515238865259</v>
      </c>
      <c r="F67" s="16">
        <v>1.346996168313003</v>
      </c>
      <c r="G67" s="16">
        <v>0.37091198837604433</v>
      </c>
      <c r="H67" s="16">
        <v>0.29282525398108761</v>
      </c>
      <c r="I67" s="16">
        <v>0.31234693757982679</v>
      </c>
      <c r="J67" s="16">
        <v>1.9521683598739174E-2</v>
      </c>
      <c r="K67" s="16">
        <v>3.4943813641743127</v>
      </c>
      <c r="L67" s="16">
        <v>54.504540607679779</v>
      </c>
      <c r="M67" s="16">
        <v>69.809540549091295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7.711065021501974</v>
      </c>
      <c r="T67" s="16">
        <v>0</v>
      </c>
      <c r="U67" s="16">
        <v>0</v>
      </c>
      <c r="V67" s="16">
        <v>0</v>
      </c>
      <c r="W67" s="16">
        <v>16.55438769173082</v>
      </c>
      <c r="X67" s="16">
        <v>5.6417665600356219</v>
      </c>
      <c r="Y67" s="16">
        <v>12.357225718001899</v>
      </c>
      <c r="Z67" s="16">
        <v>1.8740816254789607</v>
      </c>
      <c r="AA67" s="16">
        <v>14.89504458583799</v>
      </c>
      <c r="AB67" s="16">
        <v>115.15841154896241</v>
      </c>
      <c r="AC67" s="16">
        <v>10.697882612109069</v>
      </c>
      <c r="AD67" s="16">
        <v>0.15617346878991339</v>
      </c>
      <c r="AE67" s="16">
        <v>5.6222448764368824</v>
      </c>
      <c r="AF67" s="16">
        <v>1.9521683598739174E-2</v>
      </c>
      <c r="AG67" s="16">
        <v>10.873577764497721</v>
      </c>
      <c r="AH67" s="16">
        <v>7.8086734394956698</v>
      </c>
      <c r="AI67" s="16">
        <v>76.485956339860095</v>
      </c>
      <c r="AJ67" s="16">
        <v>3.5724680985692689</v>
      </c>
      <c r="AK67" s="16">
        <v>3.3772512625818778</v>
      </c>
      <c r="AL67" s="16">
        <v>17.140038199692995</v>
      </c>
      <c r="AM67" s="16">
        <v>6.6178507399725808</v>
      </c>
      <c r="AN67" s="16">
        <v>4.9975510012772286</v>
      </c>
      <c r="AO67" s="16">
        <v>2.4011670826449185</v>
      </c>
      <c r="AP67" s="16">
        <v>684.50831370619039</v>
      </c>
      <c r="AQ67" s="16">
        <v>7.1449361971385379</v>
      </c>
      <c r="AR67" s="16">
        <v>9.7608417993695878E-2</v>
      </c>
      <c r="AS67" s="16">
        <v>0</v>
      </c>
      <c r="AT67" s="16">
        <v>0</v>
      </c>
      <c r="AU67" s="16">
        <v>0</v>
      </c>
      <c r="AV67" s="16">
        <v>0</v>
      </c>
      <c r="AW67" s="16">
        <v>7.2230229315334951</v>
      </c>
      <c r="AX67" s="16">
        <v>25.143928475176061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31.703214164352421</v>
      </c>
      <c r="BE67" s="16">
        <v>0</v>
      </c>
      <c r="BF67" s="16">
        <v>5.8565050796217523E-2</v>
      </c>
      <c r="BG67" s="16">
        <v>0</v>
      </c>
      <c r="BH67" s="16">
        <v>0</v>
      </c>
      <c r="BI67" s="16">
        <v>3.3967729461806169</v>
      </c>
      <c r="BJ67" s="16">
        <v>0</v>
      </c>
      <c r="BK67" s="16">
        <v>8.3552805802603665</v>
      </c>
      <c r="BL67" s="16">
        <v>3.8457716689516177</v>
      </c>
      <c r="BM67" s="16">
        <v>0</v>
      </c>
      <c r="BN67" s="16">
        <v>5.1732461536658816</v>
      </c>
      <c r="BO67" s="16">
        <v>3.2796428445881811</v>
      </c>
      <c r="BP67" s="16">
        <v>1.9521683598739174E-2</v>
      </c>
      <c r="BQ67" s="16">
        <v>1.7374298402877866</v>
      </c>
      <c r="BR67" s="16">
        <v>0</v>
      </c>
      <c r="BS67" s="16">
        <f t="shared" si="3"/>
        <v>1411.2810724036513</v>
      </c>
      <c r="BT67" s="16">
        <v>151.17591778863618</v>
      </c>
      <c r="BU67" s="16">
        <v>0</v>
      </c>
      <c r="BV67" s="16">
        <v>0</v>
      </c>
      <c r="BW67" s="16">
        <v>93.723602957546788</v>
      </c>
      <c r="BX67" s="16">
        <v>0</v>
      </c>
      <c r="BY67" s="16">
        <v>9.8194068501658052</v>
      </c>
      <c r="BZ67" s="16">
        <f t="shared" si="4"/>
        <v>254.71892759634881</v>
      </c>
      <c r="CA67" s="16">
        <f t="shared" ref="CA67:CA129" si="5">SUM(BZ67,BS67)</f>
        <v>1666</v>
      </c>
    </row>
    <row r="68" spans="1:79" x14ac:dyDescent="0.2">
      <c r="A68" s="18" t="s">
        <v>188</v>
      </c>
      <c r="B68" s="15" t="s">
        <v>49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0.45219174570622922</v>
      </c>
      <c r="AC68" s="16">
        <v>48.401264633000082</v>
      </c>
      <c r="AD68" s="16">
        <v>7.7375032043065879</v>
      </c>
      <c r="AE68" s="16">
        <v>0</v>
      </c>
      <c r="AF68" s="16">
        <v>0</v>
      </c>
      <c r="AG68" s="16">
        <v>0</v>
      </c>
      <c r="AH68" s="16">
        <v>0.11723489703494831</v>
      </c>
      <c r="AI68" s="16">
        <v>0.30983508502093482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2.5121763650346064E-2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f t="shared" si="3"/>
        <v>57.043151328719134</v>
      </c>
      <c r="BT68" s="16">
        <v>139.04896180466548</v>
      </c>
      <c r="BU68" s="16">
        <v>0</v>
      </c>
      <c r="BV68" s="16">
        <v>0</v>
      </c>
      <c r="BW68" s="16">
        <v>0</v>
      </c>
      <c r="BX68" s="16">
        <v>0</v>
      </c>
      <c r="BY68" s="16">
        <v>-9.2113133384602239E-2</v>
      </c>
      <c r="BZ68" s="16">
        <f t="shared" si="4"/>
        <v>138.95684867128088</v>
      </c>
      <c r="CA68" s="16">
        <f t="shared" si="5"/>
        <v>196</v>
      </c>
    </row>
    <row r="69" spans="1:79" x14ac:dyDescent="0.2">
      <c r="A69" s="18" t="s">
        <v>265</v>
      </c>
      <c r="B69" s="15" t="s">
        <v>189</v>
      </c>
      <c r="C69" s="16">
        <v>6.8560631174169604</v>
      </c>
      <c r="D69" s="16">
        <v>11.135908578592394</v>
      </c>
      <c r="E69" s="16">
        <v>0.68560631174169595</v>
      </c>
      <c r="F69" s="16">
        <v>2.7632011958074414</v>
      </c>
      <c r="G69" s="16">
        <v>338.5025344608319</v>
      </c>
      <c r="H69" s="16">
        <v>0</v>
      </c>
      <c r="I69" s="16">
        <v>2.2230265259503472</v>
      </c>
      <c r="J69" s="16">
        <v>7.8948605594498318</v>
      </c>
      <c r="K69" s="16">
        <v>0</v>
      </c>
      <c r="L69" s="16">
        <v>1.3088847769614196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5.9419213684280319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2.0775948840657452E-2</v>
      </c>
      <c r="AA69" s="16">
        <v>28.359170167497425</v>
      </c>
      <c r="AB69" s="16">
        <v>21.690090589646381</v>
      </c>
      <c r="AC69" s="16">
        <v>240.21152049568144</v>
      </c>
      <c r="AD69" s="16">
        <v>4.5291568472633248</v>
      </c>
      <c r="AE69" s="16">
        <v>604.60088721197258</v>
      </c>
      <c r="AF69" s="16">
        <v>1.8282834979778557</v>
      </c>
      <c r="AG69" s="16">
        <v>97.314544369639506</v>
      </c>
      <c r="AH69" s="16">
        <v>271.27156401246435</v>
      </c>
      <c r="AI69" s="16">
        <v>200.11393923321259</v>
      </c>
      <c r="AJ69" s="16">
        <v>274.69959557117284</v>
      </c>
      <c r="AK69" s="16">
        <v>21.316123510514547</v>
      </c>
      <c r="AL69" s="16">
        <v>41.240258448705042</v>
      </c>
      <c r="AM69" s="16">
        <v>36.898085141007641</v>
      </c>
      <c r="AN69" s="16">
        <v>7.6247732245212845</v>
      </c>
      <c r="AO69" s="16">
        <v>3.677342944796369</v>
      </c>
      <c r="AP69" s="16">
        <v>416.95251728315441</v>
      </c>
      <c r="AQ69" s="16">
        <v>0</v>
      </c>
      <c r="AR69" s="16">
        <v>40.990947062617153</v>
      </c>
      <c r="AS69" s="16">
        <v>0.76871010710432575</v>
      </c>
      <c r="AT69" s="16">
        <v>0</v>
      </c>
      <c r="AU69" s="16">
        <v>0</v>
      </c>
      <c r="AV69" s="16">
        <v>0.16620759072525962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0.95569364667024292</v>
      </c>
      <c r="BC69" s="16">
        <v>0</v>
      </c>
      <c r="BD69" s="16">
        <v>0</v>
      </c>
      <c r="BE69" s="16">
        <v>0</v>
      </c>
      <c r="BF69" s="16">
        <v>0.7271582094230109</v>
      </c>
      <c r="BG69" s="16">
        <v>0</v>
      </c>
      <c r="BH69" s="16">
        <v>8.331155485103638</v>
      </c>
      <c r="BI69" s="16">
        <v>0</v>
      </c>
      <c r="BJ69" s="16">
        <v>0</v>
      </c>
      <c r="BK69" s="16">
        <v>4.4252771030600373</v>
      </c>
      <c r="BL69" s="16">
        <v>1.0803493397141877</v>
      </c>
      <c r="BM69" s="16">
        <v>0</v>
      </c>
      <c r="BN69" s="16">
        <v>0.20775948840657454</v>
      </c>
      <c r="BO69" s="16">
        <v>0</v>
      </c>
      <c r="BP69" s="16">
        <v>0</v>
      </c>
      <c r="BQ69" s="16">
        <v>0</v>
      </c>
      <c r="BR69" s="16">
        <v>0</v>
      </c>
      <c r="BS69" s="16">
        <f t="shared" si="3"/>
        <v>2707.3138934260733</v>
      </c>
      <c r="BT69" s="16">
        <v>703.36974800045812</v>
      </c>
      <c r="BU69" s="16">
        <v>0</v>
      </c>
      <c r="BV69" s="16">
        <v>0</v>
      </c>
      <c r="BW69" s="16">
        <v>5.8380416242247444</v>
      </c>
      <c r="BX69" s="16">
        <v>4.8200201310325292</v>
      </c>
      <c r="BY69" s="16">
        <v>25.658296818211955</v>
      </c>
      <c r="BZ69" s="16">
        <f t="shared" si="4"/>
        <v>739.6861065739273</v>
      </c>
      <c r="CA69" s="16">
        <f t="shared" si="5"/>
        <v>3447.0000000000005</v>
      </c>
    </row>
    <row r="70" spans="1:79" x14ac:dyDescent="0.2">
      <c r="A70" s="18" t="s">
        <v>191</v>
      </c>
      <c r="B70" s="15" t="s">
        <v>190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0.15313658698339011</v>
      </c>
      <c r="J70" s="16">
        <v>13.342025140927863</v>
      </c>
      <c r="K70" s="16">
        <v>0</v>
      </c>
      <c r="L70" s="16">
        <v>19.601483133873934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8.4225122840864568</v>
      </c>
      <c r="T70" s="16">
        <v>8.7287854580532365</v>
      </c>
      <c r="U70" s="16">
        <v>0</v>
      </c>
      <c r="V70" s="16">
        <v>0</v>
      </c>
      <c r="W70" s="16">
        <v>0.76568293491695061</v>
      </c>
      <c r="X70" s="16">
        <v>6.3743104331836129</v>
      </c>
      <c r="Y70" s="16">
        <v>0</v>
      </c>
      <c r="Z70" s="16">
        <v>0.34455732071262773</v>
      </c>
      <c r="AA70" s="16">
        <v>2.8138847858197935</v>
      </c>
      <c r="AB70" s="16">
        <v>2.9861634461761071</v>
      </c>
      <c r="AC70" s="16">
        <v>65.178759834805419</v>
      </c>
      <c r="AD70" s="16">
        <v>455.00708407439782</v>
      </c>
      <c r="AE70" s="16">
        <v>85.852199077563071</v>
      </c>
      <c r="AF70" s="16">
        <v>5.6469116450125103</v>
      </c>
      <c r="AG70" s="16">
        <v>213.79781750218552</v>
      </c>
      <c r="AH70" s="16">
        <v>31.469568625086666</v>
      </c>
      <c r="AI70" s="16">
        <v>21.687969131522625</v>
      </c>
      <c r="AJ70" s="16">
        <v>107.09990052150845</v>
      </c>
      <c r="AK70" s="16">
        <v>22.62593072679589</v>
      </c>
      <c r="AL70" s="16">
        <v>78.769631929581294</v>
      </c>
      <c r="AM70" s="16">
        <v>12.786905013113074</v>
      </c>
      <c r="AN70" s="16">
        <v>0.40198354083139903</v>
      </c>
      <c r="AO70" s="16">
        <v>3.5029994272450486</v>
      </c>
      <c r="AP70" s="16">
        <v>81.947216109486632</v>
      </c>
      <c r="AQ70" s="16">
        <v>0</v>
      </c>
      <c r="AR70" s="16">
        <v>0.66997256805233174</v>
      </c>
      <c r="AS70" s="16">
        <v>0.3828414674584753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1.5313658698339012</v>
      </c>
      <c r="BE70" s="16">
        <v>0</v>
      </c>
      <c r="BF70" s="16">
        <v>1.9142073372923764E-2</v>
      </c>
      <c r="BG70" s="16">
        <v>0</v>
      </c>
      <c r="BH70" s="16">
        <v>0</v>
      </c>
      <c r="BI70" s="16">
        <v>0</v>
      </c>
      <c r="BJ70" s="16">
        <v>0</v>
      </c>
      <c r="BK70" s="16">
        <v>0.42112561420432282</v>
      </c>
      <c r="BL70" s="16">
        <v>9.5710366864618826E-2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f t="shared" si="3"/>
        <v>1252.427576643656</v>
      </c>
      <c r="BT70" s="16">
        <v>645.68127694209147</v>
      </c>
      <c r="BU70" s="16">
        <v>0</v>
      </c>
      <c r="BV70" s="16">
        <v>0</v>
      </c>
      <c r="BW70" s="16">
        <v>12.92089952672354</v>
      </c>
      <c r="BX70" s="16">
        <v>0</v>
      </c>
      <c r="BY70" s="16">
        <v>-6.0297531124709849</v>
      </c>
      <c r="BZ70" s="16">
        <f t="shared" si="4"/>
        <v>652.57242335634407</v>
      </c>
      <c r="CA70" s="16">
        <f t="shared" si="5"/>
        <v>1905</v>
      </c>
    </row>
    <row r="71" spans="1:79" x14ac:dyDescent="0.2">
      <c r="A71" s="18" t="s">
        <v>266</v>
      </c>
      <c r="B71" s="15" t="s">
        <v>50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1.9463349188925478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1.9270642761312354E-2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3.4879863397975361</v>
      </c>
      <c r="AD71" s="16">
        <v>9.3462617392364926</v>
      </c>
      <c r="AE71" s="16">
        <v>0</v>
      </c>
      <c r="AF71" s="16">
        <v>0</v>
      </c>
      <c r="AG71" s="16">
        <v>23.028418099768267</v>
      </c>
      <c r="AH71" s="16">
        <v>22.758629101109893</v>
      </c>
      <c r="AI71" s="16">
        <v>0</v>
      </c>
      <c r="AJ71" s="16">
        <v>46.095377485059153</v>
      </c>
      <c r="AK71" s="16">
        <v>0.32760092694231002</v>
      </c>
      <c r="AL71" s="16">
        <v>0</v>
      </c>
      <c r="AM71" s="16">
        <v>27.768996219051104</v>
      </c>
      <c r="AN71" s="16">
        <v>0</v>
      </c>
      <c r="AO71" s="16">
        <v>0</v>
      </c>
      <c r="AP71" s="16">
        <v>4.1239175509208446</v>
      </c>
      <c r="AQ71" s="16">
        <v>13.161849005976338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f t="shared" si="3"/>
        <v>152.0646420295158</v>
      </c>
      <c r="BT71" s="16">
        <v>2.8520551286742286</v>
      </c>
      <c r="BU71" s="16">
        <v>0</v>
      </c>
      <c r="BV71" s="16">
        <v>0</v>
      </c>
      <c r="BW71" s="16">
        <v>0</v>
      </c>
      <c r="BX71" s="16">
        <v>0</v>
      </c>
      <c r="BY71" s="16">
        <v>3.083302841809977</v>
      </c>
      <c r="BZ71" s="16">
        <f t="shared" si="4"/>
        <v>5.9353579704842057</v>
      </c>
      <c r="CA71" s="16">
        <f t="shared" si="5"/>
        <v>158</v>
      </c>
    </row>
    <row r="72" spans="1:79" x14ac:dyDescent="0.2">
      <c r="A72" s="18" t="s">
        <v>267</v>
      </c>
      <c r="B72" s="15" t="s">
        <v>268</v>
      </c>
      <c r="C72" s="16">
        <v>18.835483331507231</v>
      </c>
      <c r="D72" s="16">
        <v>25.55931284635923</v>
      </c>
      <c r="E72" s="16">
        <v>2.2558776548200514</v>
      </c>
      <c r="F72" s="16">
        <v>1.6864328099140193</v>
      </c>
      <c r="G72" s="16">
        <v>71.333917686882614</v>
      </c>
      <c r="H72" s="16">
        <v>41.810392650985229</v>
      </c>
      <c r="I72" s="16">
        <v>8.3883605999619402</v>
      </c>
      <c r="J72" s="16">
        <v>110.05616714049282</v>
      </c>
      <c r="K72" s="16">
        <v>2.7815190501179279</v>
      </c>
      <c r="L72" s="16">
        <v>97.331265029323404</v>
      </c>
      <c r="M72" s="16">
        <v>164.28483775539036</v>
      </c>
      <c r="N72" s="16">
        <v>0.70085519373050154</v>
      </c>
      <c r="O72" s="16">
        <v>2.4748949028608331</v>
      </c>
      <c r="P72" s="16">
        <v>2.9348311237464753</v>
      </c>
      <c r="Q72" s="16">
        <v>1.6864328099140193</v>
      </c>
      <c r="R72" s="16">
        <v>20.149586819751921</v>
      </c>
      <c r="S72" s="16">
        <v>4.774576007289042</v>
      </c>
      <c r="T72" s="16">
        <v>0.56944484490603253</v>
      </c>
      <c r="U72" s="16">
        <v>12.199260715871542</v>
      </c>
      <c r="V72" s="16">
        <v>1.905450057954801</v>
      </c>
      <c r="W72" s="16">
        <v>18.901188505919464</v>
      </c>
      <c r="X72" s="16">
        <v>32.217437186798989</v>
      </c>
      <c r="Y72" s="16">
        <v>37.430047690169602</v>
      </c>
      <c r="Z72" s="16">
        <v>5.6068415498440123</v>
      </c>
      <c r="AA72" s="16">
        <v>5.7163501738644031</v>
      </c>
      <c r="AB72" s="16">
        <v>6.5705174412234513</v>
      </c>
      <c r="AC72" s="16">
        <v>75.101014353184055</v>
      </c>
      <c r="AD72" s="16">
        <v>7.9284243790762989</v>
      </c>
      <c r="AE72" s="16">
        <v>285.44517937155081</v>
      </c>
      <c r="AF72" s="16">
        <v>35.130366585741385</v>
      </c>
      <c r="AG72" s="16">
        <v>80.445035205379128</v>
      </c>
      <c r="AH72" s="16">
        <v>175.4985208550784</v>
      </c>
      <c r="AI72" s="16">
        <v>145.42745269907905</v>
      </c>
      <c r="AJ72" s="16">
        <v>80.488838654987276</v>
      </c>
      <c r="AK72" s="16">
        <v>46.628772107882426</v>
      </c>
      <c r="AL72" s="16">
        <v>49.651210130845215</v>
      </c>
      <c r="AM72" s="16">
        <v>119.01397258536079</v>
      </c>
      <c r="AN72" s="16">
        <v>100.85744272277998</v>
      </c>
      <c r="AO72" s="16">
        <v>19.51443680043365</v>
      </c>
      <c r="AP72" s="16">
        <v>759.9022438022962</v>
      </c>
      <c r="AQ72" s="16">
        <v>10.950862402039087</v>
      </c>
      <c r="AR72" s="16">
        <v>51.469053289583705</v>
      </c>
      <c r="AS72" s="16">
        <v>2.9348311237464753</v>
      </c>
      <c r="AT72" s="16">
        <v>2.1901724804078173E-2</v>
      </c>
      <c r="AU72" s="16">
        <v>0</v>
      </c>
      <c r="AV72" s="16">
        <v>0.15331207362854721</v>
      </c>
      <c r="AW72" s="16">
        <v>6.0667777707296535</v>
      </c>
      <c r="AX72" s="16">
        <v>87.97922853798201</v>
      </c>
      <c r="AY72" s="16">
        <v>0</v>
      </c>
      <c r="AZ72" s="16">
        <v>0.37232932166932897</v>
      </c>
      <c r="BA72" s="16">
        <v>0.54754312010195427</v>
      </c>
      <c r="BB72" s="16">
        <v>6.5705174412234515E-2</v>
      </c>
      <c r="BC72" s="16">
        <v>0</v>
      </c>
      <c r="BD72" s="16">
        <v>16.448195327862706</v>
      </c>
      <c r="BE72" s="16">
        <v>0</v>
      </c>
      <c r="BF72" s="16">
        <v>0.72275691853457968</v>
      </c>
      <c r="BG72" s="16">
        <v>0</v>
      </c>
      <c r="BH72" s="16">
        <v>0</v>
      </c>
      <c r="BI72" s="16">
        <v>10.469024456349366</v>
      </c>
      <c r="BJ72" s="16">
        <v>3.3509638950239604</v>
      </c>
      <c r="BK72" s="16">
        <v>36.356863174769764</v>
      </c>
      <c r="BL72" s="16">
        <v>2.9348311237464753</v>
      </c>
      <c r="BM72" s="16">
        <v>0</v>
      </c>
      <c r="BN72" s="16">
        <v>4.5336570344441816</v>
      </c>
      <c r="BO72" s="16">
        <v>0</v>
      </c>
      <c r="BP72" s="16">
        <v>0</v>
      </c>
      <c r="BQ72" s="16">
        <v>2.5844035268812244</v>
      </c>
      <c r="BR72" s="16">
        <v>0</v>
      </c>
      <c r="BS72" s="16">
        <f t="shared" si="3"/>
        <v>2917.1564318295841</v>
      </c>
      <c r="BT72" s="16">
        <v>161.1528911084072</v>
      </c>
      <c r="BU72" s="16">
        <v>0</v>
      </c>
      <c r="BV72" s="16">
        <v>0</v>
      </c>
      <c r="BW72" s="16">
        <v>424.36781980381863</v>
      </c>
      <c r="BX72" s="16">
        <v>261.33138036226075</v>
      </c>
      <c r="BY72" s="16">
        <v>33.991476895929324</v>
      </c>
      <c r="BZ72" s="16">
        <f t="shared" si="4"/>
        <v>880.84356817041589</v>
      </c>
      <c r="CA72" s="16">
        <f t="shared" si="5"/>
        <v>3798</v>
      </c>
    </row>
    <row r="73" spans="1:79" x14ac:dyDescent="0.2">
      <c r="A73" s="18" t="s">
        <v>192</v>
      </c>
      <c r="B73" s="15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26.165948173764747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1340.7708560329716</v>
      </c>
      <c r="AG73" s="16">
        <v>69.138329622435919</v>
      </c>
      <c r="AH73" s="16">
        <v>11.638353309015113</v>
      </c>
      <c r="AI73" s="16">
        <v>3.9065801316973805</v>
      </c>
      <c r="AJ73" s="16">
        <v>38.496091714434606</v>
      </c>
      <c r="AK73" s="16">
        <v>0.52901605950068686</v>
      </c>
      <c r="AL73" s="16">
        <v>4.516983277275096</v>
      </c>
      <c r="AM73" s="16">
        <v>62.139040219811456</v>
      </c>
      <c r="AN73" s="16">
        <v>23.52086787626131</v>
      </c>
      <c r="AO73" s="16">
        <v>0</v>
      </c>
      <c r="AP73" s="16">
        <v>0</v>
      </c>
      <c r="AQ73" s="16">
        <v>0</v>
      </c>
      <c r="AR73" s="16">
        <v>5.412241224122412</v>
      </c>
      <c r="AS73" s="16">
        <v>0</v>
      </c>
      <c r="AT73" s="16">
        <v>0</v>
      </c>
      <c r="AU73" s="16">
        <v>0</v>
      </c>
      <c r="AV73" s="16">
        <v>28.933109100383721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68.16168458951158</v>
      </c>
      <c r="BC73" s="16">
        <v>0</v>
      </c>
      <c r="BD73" s="16">
        <v>0</v>
      </c>
      <c r="BE73" s="16">
        <v>0</v>
      </c>
      <c r="BF73" s="16">
        <v>0.40693543038514379</v>
      </c>
      <c r="BG73" s="16">
        <v>0</v>
      </c>
      <c r="BH73" s="16">
        <v>0</v>
      </c>
      <c r="BI73" s="16">
        <v>0</v>
      </c>
      <c r="BJ73" s="16">
        <v>0</v>
      </c>
      <c r="BK73" s="16">
        <v>3.7438059595433231</v>
      </c>
      <c r="BL73" s="16">
        <v>1.6684352645790894</v>
      </c>
      <c r="BM73" s="16">
        <v>0</v>
      </c>
      <c r="BN73" s="16">
        <v>0.85456440380880194</v>
      </c>
      <c r="BO73" s="16">
        <v>4.0693543038514378E-2</v>
      </c>
      <c r="BP73" s="16">
        <v>1.6277417215405752</v>
      </c>
      <c r="BQ73" s="16">
        <v>21.893126154720736</v>
      </c>
      <c r="BR73" s="16">
        <v>0</v>
      </c>
      <c r="BS73" s="16">
        <f t="shared" si="3"/>
        <v>1713.5644038088021</v>
      </c>
      <c r="BT73" s="16">
        <v>17.701691221753752</v>
      </c>
      <c r="BU73" s="16">
        <v>0</v>
      </c>
      <c r="BV73" s="16">
        <v>0</v>
      </c>
      <c r="BW73" s="16">
        <v>0</v>
      </c>
      <c r="BX73" s="16">
        <v>17.009900990099009</v>
      </c>
      <c r="BY73" s="16">
        <v>-30.275996020654699</v>
      </c>
      <c r="BZ73" s="16">
        <f t="shared" si="4"/>
        <v>4.4355961911980621</v>
      </c>
      <c r="CA73" s="16">
        <f t="shared" si="5"/>
        <v>1718.0000000000002</v>
      </c>
    </row>
    <row r="74" spans="1:79" x14ac:dyDescent="0.2">
      <c r="A74" s="18" t="s">
        <v>194</v>
      </c>
      <c r="B74" s="15" t="s">
        <v>193</v>
      </c>
      <c r="C74" s="16">
        <v>4.2823624246088293E-2</v>
      </c>
      <c r="D74" s="16">
        <v>0</v>
      </c>
      <c r="E74" s="16">
        <v>0</v>
      </c>
      <c r="F74" s="16">
        <v>0</v>
      </c>
      <c r="G74" s="16">
        <v>10.534611564537721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252.0598523124757</v>
      </c>
      <c r="AG74" s="16">
        <v>0</v>
      </c>
      <c r="AH74" s="16">
        <v>1.4988268486130902</v>
      </c>
      <c r="AI74" s="16">
        <v>0</v>
      </c>
      <c r="AJ74" s="16">
        <v>8.5647248492176586E-2</v>
      </c>
      <c r="AK74" s="16">
        <v>1.1562378546443839</v>
      </c>
      <c r="AL74" s="16">
        <v>0</v>
      </c>
      <c r="AM74" s="16">
        <v>13.018381770810842</v>
      </c>
      <c r="AN74" s="16">
        <v>2.4837702062731211</v>
      </c>
      <c r="AO74" s="16">
        <v>1.1990614788904723</v>
      </c>
      <c r="AP74" s="16">
        <v>0</v>
      </c>
      <c r="AQ74" s="16">
        <v>0.29976536972261808</v>
      </c>
      <c r="AR74" s="16">
        <v>10.962847806998603</v>
      </c>
      <c r="AS74" s="16">
        <v>0</v>
      </c>
      <c r="AT74" s="16">
        <v>0</v>
      </c>
      <c r="AU74" s="16">
        <v>0</v>
      </c>
      <c r="AV74" s="16">
        <v>3.6828316851635936</v>
      </c>
      <c r="AW74" s="16">
        <v>4.2823624246088293E-2</v>
      </c>
      <c r="AX74" s="16">
        <v>0</v>
      </c>
      <c r="AY74" s="16">
        <v>0</v>
      </c>
      <c r="AZ74" s="16">
        <v>22.824991723165063</v>
      </c>
      <c r="BA74" s="16">
        <v>0.55670711519914784</v>
      </c>
      <c r="BB74" s="16">
        <v>246.74972290596077</v>
      </c>
      <c r="BC74" s="16">
        <v>29.248535360078304</v>
      </c>
      <c r="BD74" s="16">
        <v>4.2823624246088293E-2</v>
      </c>
      <c r="BE74" s="16">
        <v>34.216075772624549</v>
      </c>
      <c r="BF74" s="16">
        <v>31.689481942105342</v>
      </c>
      <c r="BG74" s="16">
        <v>16.872507952958788</v>
      </c>
      <c r="BH74" s="16">
        <v>5.2673057822688607</v>
      </c>
      <c r="BI74" s="16">
        <v>48.048106404111074</v>
      </c>
      <c r="BJ74" s="16">
        <v>3.1689481942105342</v>
      </c>
      <c r="BK74" s="16">
        <v>25.779821796145153</v>
      </c>
      <c r="BL74" s="16">
        <v>70.616156381799598</v>
      </c>
      <c r="BM74" s="16">
        <v>14.517208619423931</v>
      </c>
      <c r="BN74" s="16">
        <v>16.144506340775287</v>
      </c>
      <c r="BO74" s="16">
        <v>10.663082437275985</v>
      </c>
      <c r="BP74" s="16">
        <v>0.59953073944523616</v>
      </c>
      <c r="BQ74" s="16">
        <v>47.320104791927569</v>
      </c>
      <c r="BR74" s="16">
        <v>0</v>
      </c>
      <c r="BS74" s="16">
        <f t="shared" si="3"/>
        <v>921.39309927883562</v>
      </c>
      <c r="BT74" s="16">
        <v>32.374659930042753</v>
      </c>
      <c r="BU74" s="16">
        <v>0</v>
      </c>
      <c r="BV74" s="16">
        <v>0</v>
      </c>
      <c r="BW74" s="16">
        <v>1213.2360985159276</v>
      </c>
      <c r="BX74" s="16">
        <v>780.67467000618967</v>
      </c>
      <c r="BY74" s="16">
        <v>27.321472269004332</v>
      </c>
      <c r="BZ74" s="16">
        <f t="shared" si="4"/>
        <v>2053.6069007211645</v>
      </c>
      <c r="CA74" s="16">
        <f t="shared" si="5"/>
        <v>2975</v>
      </c>
    </row>
    <row r="75" spans="1:79" x14ac:dyDescent="0.2">
      <c r="A75" s="18" t="s">
        <v>196</v>
      </c>
      <c r="B75" s="15" t="s">
        <v>195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414.18731957196502</v>
      </c>
      <c r="AG75" s="16">
        <v>0.30700440624253866</v>
      </c>
      <c r="AH75" s="16">
        <v>0</v>
      </c>
      <c r="AI75" s="16">
        <v>4.9312582752707774</v>
      </c>
      <c r="AJ75" s="16">
        <v>0</v>
      </c>
      <c r="AK75" s="16">
        <v>0.53725771092444274</v>
      </c>
      <c r="AL75" s="16">
        <v>0.74832324021618801</v>
      </c>
      <c r="AM75" s="16">
        <v>9.5938876950793339E-2</v>
      </c>
      <c r="AN75" s="16">
        <v>0</v>
      </c>
      <c r="AO75" s="16">
        <v>0</v>
      </c>
      <c r="AP75" s="16">
        <v>0.26862885546222137</v>
      </c>
      <c r="AQ75" s="16">
        <v>0</v>
      </c>
      <c r="AR75" s="16">
        <v>0.70994768943587072</v>
      </c>
      <c r="AS75" s="16">
        <v>3.8375550780317333E-2</v>
      </c>
      <c r="AT75" s="16">
        <v>0</v>
      </c>
      <c r="AU75" s="16">
        <v>0.2494410800720627</v>
      </c>
      <c r="AV75" s="16">
        <v>1.1512665234095201</v>
      </c>
      <c r="AW75" s="16">
        <v>0</v>
      </c>
      <c r="AX75" s="16">
        <v>0</v>
      </c>
      <c r="AY75" s="16">
        <v>0</v>
      </c>
      <c r="AZ75" s="16">
        <v>3.2043584901564977</v>
      </c>
      <c r="BA75" s="16">
        <v>8.5385600486206066</v>
      </c>
      <c r="BB75" s="16">
        <v>0</v>
      </c>
      <c r="BC75" s="16">
        <v>5.9673981463393462</v>
      </c>
      <c r="BD75" s="16">
        <v>0</v>
      </c>
      <c r="BE75" s="16">
        <v>3.4537995702285604</v>
      </c>
      <c r="BF75" s="16">
        <v>2.8397907577434829</v>
      </c>
      <c r="BG75" s="16">
        <v>9.5938876950793339E-2</v>
      </c>
      <c r="BH75" s="16">
        <v>0</v>
      </c>
      <c r="BI75" s="16">
        <v>52.843133424496969</v>
      </c>
      <c r="BJ75" s="16">
        <v>6.5814069588244228</v>
      </c>
      <c r="BK75" s="16">
        <v>0.65238436326539462</v>
      </c>
      <c r="BL75" s="16">
        <v>0.13431442773111069</v>
      </c>
      <c r="BM75" s="16">
        <v>9.5938876950793339E-2</v>
      </c>
      <c r="BN75" s="16">
        <v>0</v>
      </c>
      <c r="BO75" s="16">
        <v>5.7563326170476006E-2</v>
      </c>
      <c r="BP75" s="16">
        <v>2.8589785331336417</v>
      </c>
      <c r="BQ75" s="16">
        <v>15.388595862907252</v>
      </c>
      <c r="BR75" s="16">
        <v>0</v>
      </c>
      <c r="BS75" s="16">
        <f t="shared" si="3"/>
        <v>525.93692344424903</v>
      </c>
      <c r="BT75" s="16">
        <v>29.779427405526253</v>
      </c>
      <c r="BU75" s="16">
        <v>0</v>
      </c>
      <c r="BV75" s="16">
        <v>0</v>
      </c>
      <c r="BW75" s="16">
        <v>1326.7771049033015</v>
      </c>
      <c r="BX75" s="16">
        <v>745.31075947993315</v>
      </c>
      <c r="BY75" s="16">
        <v>24.19578476699008</v>
      </c>
      <c r="BZ75" s="16">
        <f t="shared" si="4"/>
        <v>2126.0630765557512</v>
      </c>
      <c r="CA75" s="16">
        <f t="shared" si="5"/>
        <v>2652</v>
      </c>
    </row>
    <row r="76" spans="1:79" x14ac:dyDescent="0.2">
      <c r="A76" s="18" t="s">
        <v>269</v>
      </c>
      <c r="B76" s="15" t="s">
        <v>270</v>
      </c>
      <c r="C76" s="16">
        <v>0</v>
      </c>
      <c r="D76" s="16">
        <v>0</v>
      </c>
      <c r="E76" s="16">
        <v>0</v>
      </c>
      <c r="F76" s="16">
        <v>0</v>
      </c>
      <c r="G76" s="16">
        <v>24.223951981251645</v>
      </c>
      <c r="H76" s="16">
        <v>0</v>
      </c>
      <c r="I76" s="16">
        <v>0</v>
      </c>
      <c r="J76" s="16">
        <v>1.7799459549943804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11.263720496448812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120.75820838414998</v>
      </c>
      <c r="AG76" s="16">
        <v>1.6965109883540188</v>
      </c>
      <c r="AH76" s="16">
        <v>33.012435134036394</v>
      </c>
      <c r="AI76" s="16">
        <v>9.9565726857498156</v>
      </c>
      <c r="AJ76" s="16">
        <v>5.5623311093574386E-2</v>
      </c>
      <c r="AK76" s="16">
        <v>1.2515244996054238</v>
      </c>
      <c r="AL76" s="16">
        <v>2.5308606547576344</v>
      </c>
      <c r="AM76" s="16">
        <v>18.049764449864888</v>
      </c>
      <c r="AN76" s="16">
        <v>0.38936317765502071</v>
      </c>
      <c r="AO76" s="16">
        <v>0.13905827773393598</v>
      </c>
      <c r="AP76" s="16">
        <v>27.561350646866106</v>
      </c>
      <c r="AQ76" s="16">
        <v>0</v>
      </c>
      <c r="AR76" s="16">
        <v>6.5079273979482029</v>
      </c>
      <c r="AS76" s="16">
        <v>0</v>
      </c>
      <c r="AT76" s="16">
        <v>0</v>
      </c>
      <c r="AU76" s="16">
        <v>0</v>
      </c>
      <c r="AV76" s="16">
        <v>1.7799459549943804</v>
      </c>
      <c r="AW76" s="16">
        <v>0</v>
      </c>
      <c r="AX76" s="16">
        <v>0</v>
      </c>
      <c r="AY76" s="16">
        <v>0</v>
      </c>
      <c r="AZ76" s="16">
        <v>1.8633809216347419</v>
      </c>
      <c r="BA76" s="16">
        <v>0</v>
      </c>
      <c r="BB76" s="16">
        <v>2.614295621397996</v>
      </c>
      <c r="BC76" s="16">
        <v>0</v>
      </c>
      <c r="BD76" s="16">
        <v>0</v>
      </c>
      <c r="BE76" s="16">
        <v>0</v>
      </c>
      <c r="BF76" s="16">
        <v>60.100987636607115</v>
      </c>
      <c r="BG76" s="16">
        <v>0.41717483320180787</v>
      </c>
      <c r="BH76" s="16">
        <v>0</v>
      </c>
      <c r="BI76" s="16">
        <v>0</v>
      </c>
      <c r="BJ76" s="16">
        <v>0</v>
      </c>
      <c r="BK76" s="16">
        <v>5.7848243537317359</v>
      </c>
      <c r="BL76" s="16">
        <v>5.868259320372097</v>
      </c>
      <c r="BM76" s="16">
        <v>0</v>
      </c>
      <c r="BN76" s="16">
        <v>20.858741660090395</v>
      </c>
      <c r="BO76" s="16">
        <v>12.042446851758854</v>
      </c>
      <c r="BP76" s="16">
        <v>0</v>
      </c>
      <c r="BQ76" s="16">
        <v>1.8355692660879548</v>
      </c>
      <c r="BR76" s="16">
        <v>0</v>
      </c>
      <c r="BS76" s="16">
        <f t="shared" si="3"/>
        <v>372.34244446038684</v>
      </c>
      <c r="BT76" s="16">
        <v>74.006815410000712</v>
      </c>
      <c r="BU76" s="16">
        <v>0</v>
      </c>
      <c r="BV76" s="16">
        <v>0</v>
      </c>
      <c r="BW76" s="16">
        <v>162.67037329315829</v>
      </c>
      <c r="BX76" s="16">
        <v>539.46268264103117</v>
      </c>
      <c r="BY76" s="16">
        <v>14.517684195422914</v>
      </c>
      <c r="BZ76" s="16">
        <f t="shared" si="4"/>
        <v>790.6575555396131</v>
      </c>
      <c r="CA76" s="16">
        <f t="shared" si="5"/>
        <v>1163</v>
      </c>
    </row>
    <row r="77" spans="1:79" x14ac:dyDescent="0.2">
      <c r="A77" s="18" t="s">
        <v>198</v>
      </c>
      <c r="B77" s="15" t="s">
        <v>197</v>
      </c>
      <c r="C77" s="16">
        <v>2.2956977082457897</v>
      </c>
      <c r="D77" s="16">
        <v>5.0556938293952225</v>
      </c>
      <c r="E77" s="16">
        <v>0.36112098781394447</v>
      </c>
      <c r="F77" s="16">
        <v>1.2897178136212302</v>
      </c>
      <c r="G77" s="16">
        <v>12.897178136212302</v>
      </c>
      <c r="H77" s="16">
        <v>1.8829880078869963</v>
      </c>
      <c r="I77" s="16">
        <v>0.6964476193554644</v>
      </c>
      <c r="J77" s="16">
        <v>2.9405566150564049</v>
      </c>
      <c r="K77" s="16">
        <v>0.98018553835213496</v>
      </c>
      <c r="L77" s="16">
        <v>3.9981252222258137</v>
      </c>
      <c r="M77" s="16">
        <v>1.0059798946245595</v>
      </c>
      <c r="N77" s="16">
        <v>7.7383068817273817E-2</v>
      </c>
      <c r="O77" s="16">
        <v>1.8829880078869963</v>
      </c>
      <c r="P77" s="16">
        <v>0.18056049390697224</v>
      </c>
      <c r="Q77" s="16">
        <v>0.36112098781394447</v>
      </c>
      <c r="R77" s="16">
        <v>1.3928952387109288</v>
      </c>
      <c r="S77" s="16">
        <v>3.1469114652358017</v>
      </c>
      <c r="T77" s="16">
        <v>0.15476613763454763</v>
      </c>
      <c r="U77" s="16">
        <v>0.25794356272424601</v>
      </c>
      <c r="V77" s="16">
        <v>0.36112098781394447</v>
      </c>
      <c r="W77" s="16">
        <v>5.9327019426576593</v>
      </c>
      <c r="X77" s="16">
        <v>0.82541940071758735</v>
      </c>
      <c r="Y77" s="16">
        <v>0.36112098781394447</v>
      </c>
      <c r="Z77" s="16">
        <v>0.46429841290364288</v>
      </c>
      <c r="AA77" s="16">
        <v>3.843359084591266</v>
      </c>
      <c r="AB77" s="16">
        <v>6.5259721369234249</v>
      </c>
      <c r="AC77" s="16">
        <v>1.6766331577075992</v>
      </c>
      <c r="AD77" s="16">
        <v>4.8751333354882505</v>
      </c>
      <c r="AE77" s="16">
        <v>1.7540162265248729</v>
      </c>
      <c r="AF77" s="16">
        <v>103.82228399650903</v>
      </c>
      <c r="AG77" s="16">
        <v>411.34259947635519</v>
      </c>
      <c r="AH77" s="16">
        <v>128.120567605133</v>
      </c>
      <c r="AI77" s="16">
        <v>54.271325597181367</v>
      </c>
      <c r="AJ77" s="16">
        <v>51.717684326211327</v>
      </c>
      <c r="AK77" s="16">
        <v>9.9050328086110486</v>
      </c>
      <c r="AL77" s="16">
        <v>13.671008824385039</v>
      </c>
      <c r="AM77" s="16">
        <v>125.56692633416299</v>
      </c>
      <c r="AN77" s="16">
        <v>336.12625658596505</v>
      </c>
      <c r="AO77" s="16">
        <v>10.859423990690759</v>
      </c>
      <c r="AP77" s="16">
        <v>421.89249119177686</v>
      </c>
      <c r="AQ77" s="16">
        <v>22.234735106830009</v>
      </c>
      <c r="AR77" s="16">
        <v>48.467595435885833</v>
      </c>
      <c r="AS77" s="16">
        <v>66.446261757765782</v>
      </c>
      <c r="AT77" s="16">
        <v>0.85121375699001189</v>
      </c>
      <c r="AU77" s="16">
        <v>2.5794356272424605E-2</v>
      </c>
      <c r="AV77" s="16">
        <v>4.1528913598603614</v>
      </c>
      <c r="AW77" s="16">
        <v>1.6250444451627502</v>
      </c>
      <c r="AX77" s="16">
        <v>1.1349516759866827</v>
      </c>
      <c r="AY77" s="16">
        <v>0.18056049390697224</v>
      </c>
      <c r="AZ77" s="16">
        <v>2.5020525584251869</v>
      </c>
      <c r="BA77" s="16">
        <v>32.913598603613792</v>
      </c>
      <c r="BB77" s="16">
        <v>0.95439118207971041</v>
      </c>
      <c r="BC77" s="16">
        <v>2.7342017648770081</v>
      </c>
      <c r="BD77" s="16">
        <v>24.401461033713677</v>
      </c>
      <c r="BE77" s="16">
        <v>33.300513947700168</v>
      </c>
      <c r="BF77" s="16">
        <v>2.1667259268836667</v>
      </c>
      <c r="BG77" s="16">
        <v>2.2441089957009406</v>
      </c>
      <c r="BH77" s="16">
        <v>1.7024275139800238</v>
      </c>
      <c r="BI77" s="16">
        <v>32.010796134078937</v>
      </c>
      <c r="BJ77" s="16">
        <v>5.1588712544849209E-2</v>
      </c>
      <c r="BK77" s="16">
        <v>4.7461615541261271</v>
      </c>
      <c r="BL77" s="16">
        <v>2.8373791899667067</v>
      </c>
      <c r="BM77" s="16">
        <v>0</v>
      </c>
      <c r="BN77" s="16">
        <v>0.54168148172091668</v>
      </c>
      <c r="BO77" s="16">
        <v>0.12897178136212301</v>
      </c>
      <c r="BP77" s="16">
        <v>3.2758832465979246</v>
      </c>
      <c r="BQ77" s="16">
        <v>22.853799657368199</v>
      </c>
      <c r="BR77" s="16">
        <v>0</v>
      </c>
      <c r="BS77" s="16">
        <f t="shared" si="3"/>
        <v>2049.2584284190452</v>
      </c>
      <c r="BT77" s="16">
        <v>254.22917542101689</v>
      </c>
      <c r="BU77" s="16">
        <v>0</v>
      </c>
      <c r="BV77" s="16">
        <v>0</v>
      </c>
      <c r="BW77" s="16">
        <v>108.74900604454214</v>
      </c>
      <c r="BX77" s="16">
        <v>751.286420790639</v>
      </c>
      <c r="BY77" s="16">
        <v>28.476969324756766</v>
      </c>
      <c r="BZ77" s="16">
        <f t="shared" si="4"/>
        <v>1142.7415715809548</v>
      </c>
      <c r="CA77" s="16">
        <f t="shared" si="5"/>
        <v>3192</v>
      </c>
    </row>
    <row r="78" spans="1:79" x14ac:dyDescent="0.2">
      <c r="A78" s="18" t="s">
        <v>271</v>
      </c>
      <c r="B78" s="15" t="s">
        <v>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0.20160390886398641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1.5507992989537416E-2</v>
      </c>
      <c r="AF78" s="16">
        <v>0</v>
      </c>
      <c r="AG78" s="16">
        <v>29.852886504859526</v>
      </c>
      <c r="AH78" s="16">
        <v>0.31015985979074834</v>
      </c>
      <c r="AI78" s="16">
        <v>0.46523978968612245</v>
      </c>
      <c r="AJ78" s="16">
        <v>0</v>
      </c>
      <c r="AK78" s="16">
        <v>1.5507992989537416E-2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4.6523978968612247E-2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3.1015985979074831E-2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18.314939720643686</v>
      </c>
      <c r="BR78" s="16">
        <v>0</v>
      </c>
      <c r="BS78" s="16">
        <f t="shared" si="3"/>
        <v>49.253385734770831</v>
      </c>
      <c r="BT78" s="16">
        <v>12.887142174305593</v>
      </c>
      <c r="BU78" s="16">
        <v>0</v>
      </c>
      <c r="BV78" s="16">
        <v>0</v>
      </c>
      <c r="BW78" s="16">
        <v>751.23819639917144</v>
      </c>
      <c r="BX78" s="16">
        <v>39.204206277550583</v>
      </c>
      <c r="BY78" s="16">
        <v>23.417069414201496</v>
      </c>
      <c r="BZ78" s="16">
        <f t="shared" si="4"/>
        <v>826.74661426522914</v>
      </c>
      <c r="CA78" s="16">
        <f t="shared" si="5"/>
        <v>876</v>
      </c>
    </row>
    <row r="79" spans="1:79" x14ac:dyDescent="0.2">
      <c r="A79" s="18" t="s">
        <v>200</v>
      </c>
      <c r="B79" s="15" t="s">
        <v>199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78.126480311336152</v>
      </c>
      <c r="AI79" s="16">
        <v>0</v>
      </c>
      <c r="AJ79" s="16">
        <v>0</v>
      </c>
      <c r="AK79" s="16">
        <v>0</v>
      </c>
      <c r="AL79" s="16">
        <v>0</v>
      </c>
      <c r="AM79" s="16">
        <v>32.493471983931038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f t="shared" si="3"/>
        <v>110.61995229526718</v>
      </c>
      <c r="BT79" s="16">
        <v>53.906724693476171</v>
      </c>
      <c r="BU79" s="16">
        <v>0</v>
      </c>
      <c r="BV79" s="16">
        <v>0</v>
      </c>
      <c r="BW79" s="16">
        <v>6.651776373603381</v>
      </c>
      <c r="BX79" s="16">
        <v>692.60482487341505</v>
      </c>
      <c r="BY79" s="16">
        <v>7.2167217642381898</v>
      </c>
      <c r="BZ79" s="16">
        <f t="shared" si="4"/>
        <v>760.38004770473276</v>
      </c>
      <c r="CA79" s="16">
        <f t="shared" si="5"/>
        <v>871</v>
      </c>
    </row>
    <row r="80" spans="1:79" x14ac:dyDescent="0.2">
      <c r="A80" s="18" t="s">
        <v>201</v>
      </c>
      <c r="B80" s="15" t="s">
        <v>62</v>
      </c>
      <c r="C80" s="16">
        <v>0</v>
      </c>
      <c r="D80" s="16">
        <v>0</v>
      </c>
      <c r="E80" s="16">
        <v>0</v>
      </c>
      <c r="F80" s="16">
        <v>2.6331365820178445</v>
      </c>
      <c r="G80" s="16">
        <v>28.202278654770076</v>
      </c>
      <c r="H80" s="16">
        <v>40.311242278654767</v>
      </c>
      <c r="I80" s="16">
        <v>8.8348661633493482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0.19055593685655456</v>
      </c>
      <c r="AE80" s="16">
        <v>0</v>
      </c>
      <c r="AF80" s="16">
        <v>0</v>
      </c>
      <c r="AG80" s="16">
        <v>0</v>
      </c>
      <c r="AH80" s="16">
        <v>47.604337680164718</v>
      </c>
      <c r="AI80" s="16">
        <v>0</v>
      </c>
      <c r="AJ80" s="16">
        <v>0</v>
      </c>
      <c r="AK80" s="16">
        <v>0</v>
      </c>
      <c r="AL80" s="16">
        <v>0</v>
      </c>
      <c r="AM80" s="16">
        <v>25.828991077556623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0.10393960192175702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f t="shared" si="3"/>
        <v>153.70934797529168</v>
      </c>
      <c r="BT80" s="16">
        <v>205.15945092656145</v>
      </c>
      <c r="BU80" s="16">
        <v>0</v>
      </c>
      <c r="BV80" s="16">
        <v>0</v>
      </c>
      <c r="BW80" s="16">
        <v>0</v>
      </c>
      <c r="BX80" s="16">
        <v>245.85180507892932</v>
      </c>
      <c r="BY80" s="16">
        <v>26.279396019217572</v>
      </c>
      <c r="BZ80" s="16">
        <f t="shared" si="4"/>
        <v>477.29065202470832</v>
      </c>
      <c r="CA80" s="16">
        <f t="shared" si="5"/>
        <v>631</v>
      </c>
    </row>
    <row r="81" spans="1:79" x14ac:dyDescent="0.2">
      <c r="A81" s="18" t="s">
        <v>272</v>
      </c>
      <c r="B81" s="15" t="s">
        <v>273</v>
      </c>
      <c r="C81" s="16">
        <v>0.63284598316058238</v>
      </c>
      <c r="D81" s="16">
        <v>1.582114957901456</v>
      </c>
      <c r="E81" s="16">
        <v>0.31642299158029119</v>
      </c>
      <c r="F81" s="16">
        <v>2.0831180279035837</v>
      </c>
      <c r="G81" s="16">
        <v>223.21005197726376</v>
      </c>
      <c r="H81" s="16">
        <v>196.39320344083407</v>
      </c>
      <c r="I81" s="16">
        <v>27.607906015380404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4.8781877868628225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4.1398674731754763</v>
      </c>
      <c r="AB81" s="16">
        <v>5.2737165263381867E-2</v>
      </c>
      <c r="AC81" s="16">
        <v>0</v>
      </c>
      <c r="AD81" s="16">
        <v>0.97563755737256441</v>
      </c>
      <c r="AE81" s="16">
        <v>2.2940666889571113</v>
      </c>
      <c r="AF81" s="16">
        <v>3.0851241679078387</v>
      </c>
      <c r="AG81" s="16">
        <v>25.472050822213443</v>
      </c>
      <c r="AH81" s="16">
        <v>728.01019787835492</v>
      </c>
      <c r="AI81" s="16">
        <v>66.791619806073129</v>
      </c>
      <c r="AJ81" s="16">
        <v>0.92290039210918262</v>
      </c>
      <c r="AK81" s="16">
        <v>17.139578710599107</v>
      </c>
      <c r="AL81" s="16">
        <v>0</v>
      </c>
      <c r="AM81" s="16">
        <v>452.11571780297271</v>
      </c>
      <c r="AN81" s="16">
        <v>1.160217635794401</v>
      </c>
      <c r="AO81" s="16">
        <v>4.2980789689656218</v>
      </c>
      <c r="AP81" s="16">
        <v>182.41785464603785</v>
      </c>
      <c r="AQ81" s="16">
        <v>15.847518161646249</v>
      </c>
      <c r="AR81" s="16">
        <v>25.208364995896531</v>
      </c>
      <c r="AS81" s="16">
        <v>1.4766406273746924</v>
      </c>
      <c r="AT81" s="16">
        <v>7.5941517979269886</v>
      </c>
      <c r="AU81" s="16">
        <v>0</v>
      </c>
      <c r="AV81" s="16">
        <v>10.99569895741512</v>
      </c>
      <c r="AW81" s="16">
        <v>0.31642299158029119</v>
      </c>
      <c r="AX81" s="16">
        <v>0</v>
      </c>
      <c r="AY81" s="16">
        <v>0</v>
      </c>
      <c r="AZ81" s="16">
        <v>0</v>
      </c>
      <c r="BA81" s="16">
        <v>2.1358551931669658</v>
      </c>
      <c r="BB81" s="16">
        <v>0</v>
      </c>
      <c r="BC81" s="16">
        <v>0.13184291315845467</v>
      </c>
      <c r="BD81" s="16">
        <v>0</v>
      </c>
      <c r="BE81" s="16">
        <v>0</v>
      </c>
      <c r="BF81" s="16">
        <v>0.13184291315845467</v>
      </c>
      <c r="BG81" s="16">
        <v>0.10547433052676373</v>
      </c>
      <c r="BH81" s="16">
        <v>0</v>
      </c>
      <c r="BI81" s="16">
        <v>87.227271345633611</v>
      </c>
      <c r="BJ81" s="16">
        <v>0</v>
      </c>
      <c r="BK81" s="16">
        <v>3.7707073163318037</v>
      </c>
      <c r="BL81" s="16">
        <v>0.50100307000212774</v>
      </c>
      <c r="BM81" s="16">
        <v>0</v>
      </c>
      <c r="BN81" s="16">
        <v>8.0951548679291161</v>
      </c>
      <c r="BO81" s="16">
        <v>0</v>
      </c>
      <c r="BP81" s="16">
        <v>0.10547433052676373</v>
      </c>
      <c r="BQ81" s="16">
        <v>0</v>
      </c>
      <c r="BR81" s="16">
        <v>0</v>
      </c>
      <c r="BS81" s="16">
        <f t="shared" si="3"/>
        <v>2109.2229247089576</v>
      </c>
      <c r="BT81" s="16">
        <v>481.5430560199398</v>
      </c>
      <c r="BU81" s="16">
        <v>0</v>
      </c>
      <c r="BV81" s="16">
        <v>0</v>
      </c>
      <c r="BW81" s="16">
        <v>228.95840299097239</v>
      </c>
      <c r="BX81" s="16">
        <v>2299.8414085534514</v>
      </c>
      <c r="BY81" s="16">
        <v>85.434207726678622</v>
      </c>
      <c r="BZ81" s="16">
        <f t="shared" si="4"/>
        <v>3095.7770752910424</v>
      </c>
      <c r="CA81" s="16">
        <f t="shared" si="5"/>
        <v>5205</v>
      </c>
    </row>
    <row r="82" spans="1:79" x14ac:dyDescent="0.2">
      <c r="A82" s="18" t="s">
        <v>202</v>
      </c>
      <c r="B82" s="15" t="s">
        <v>14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52.875467864622145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4.2258740065032665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0.54124494664573852</v>
      </c>
      <c r="BG82" s="16">
        <v>0</v>
      </c>
      <c r="BH82" s="16">
        <v>0</v>
      </c>
      <c r="BI82" s="16">
        <v>0</v>
      </c>
      <c r="BJ82" s="16">
        <v>0</v>
      </c>
      <c r="BK82" s="16">
        <v>0.66614762664090899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f t="shared" si="3"/>
        <v>58.30873444441206</v>
      </c>
      <c r="BT82" s="16">
        <v>369.21232206572381</v>
      </c>
      <c r="BU82" s="16">
        <v>0</v>
      </c>
      <c r="BV82" s="16">
        <v>0</v>
      </c>
      <c r="BW82" s="16">
        <v>2981.0106292180676</v>
      </c>
      <c r="BX82" s="16">
        <v>1607.0811492711928</v>
      </c>
      <c r="BY82" s="16">
        <v>-15.612834999396304</v>
      </c>
      <c r="BZ82" s="16">
        <f t="shared" si="4"/>
        <v>4941.691265555588</v>
      </c>
      <c r="CA82" s="16">
        <f t="shared" si="5"/>
        <v>5000</v>
      </c>
    </row>
    <row r="83" spans="1:79" x14ac:dyDescent="0.2">
      <c r="A83" s="18" t="s">
        <v>274</v>
      </c>
      <c r="B83" s="15" t="s">
        <v>203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1.4059958649207445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0.69280955662761312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166.74295887893408</v>
      </c>
      <c r="AJ83" s="16">
        <v>1.14109809326901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6.2556627613140368</v>
      </c>
      <c r="AR83" s="16">
        <v>0</v>
      </c>
      <c r="AS83" s="16">
        <v>18.44096025729382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f t="shared" si="3"/>
        <v>194.6794854123593</v>
      </c>
      <c r="BT83" s="16">
        <v>250.79705949919597</v>
      </c>
      <c r="BU83" s="16">
        <v>0</v>
      </c>
      <c r="BV83" s="16">
        <v>0</v>
      </c>
      <c r="BW83" s="16">
        <v>72.337468412589018</v>
      </c>
      <c r="BX83" s="16">
        <v>1251.5400872961177</v>
      </c>
      <c r="BY83" s="16">
        <v>4.6458993797381121</v>
      </c>
      <c r="BZ83" s="16">
        <f t="shared" si="4"/>
        <v>1579.3205145876407</v>
      </c>
      <c r="CA83" s="16">
        <f t="shared" si="5"/>
        <v>1774</v>
      </c>
    </row>
    <row r="84" spans="1:79" x14ac:dyDescent="0.2">
      <c r="A84" s="18" t="s">
        <v>275</v>
      </c>
      <c r="B84" s="15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2323.0036091578268</v>
      </c>
      <c r="AJ84" s="16">
        <v>610.17727656680233</v>
      </c>
      <c r="AK84" s="16">
        <v>0.97545992079598942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922.64960452845094</v>
      </c>
      <c r="AR84" s="16">
        <v>0</v>
      </c>
      <c r="AS84" s="16">
        <v>623.83371545794614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1.544478207926983</v>
      </c>
      <c r="BG84" s="16">
        <v>0</v>
      </c>
      <c r="BH84" s="16">
        <v>9.7545992079598918</v>
      </c>
      <c r="BI84" s="16">
        <v>0</v>
      </c>
      <c r="BJ84" s="16">
        <v>0</v>
      </c>
      <c r="BK84" s="16">
        <v>45.819520168500503</v>
      </c>
      <c r="BL84" s="16">
        <v>13.65643889114385</v>
      </c>
      <c r="BM84" s="16">
        <v>0</v>
      </c>
      <c r="BN84" s="16">
        <v>9.7004069901378926</v>
      </c>
      <c r="BO84" s="16">
        <v>0</v>
      </c>
      <c r="BP84" s="16">
        <v>0</v>
      </c>
      <c r="BQ84" s="16">
        <v>0</v>
      </c>
      <c r="BR84" s="16">
        <v>0</v>
      </c>
      <c r="BS84" s="16">
        <f t="shared" si="3"/>
        <v>4561.1151090974899</v>
      </c>
      <c r="BT84" s="16">
        <v>447.00450870476209</v>
      </c>
      <c r="BU84" s="16">
        <v>0</v>
      </c>
      <c r="BV84" s="16">
        <v>0</v>
      </c>
      <c r="BW84" s="16">
        <v>0</v>
      </c>
      <c r="BX84" s="16">
        <v>0</v>
      </c>
      <c r="BY84" s="16">
        <v>-68.119617802253259</v>
      </c>
      <c r="BZ84" s="16">
        <f t="shared" si="4"/>
        <v>378.8848909025088</v>
      </c>
      <c r="CA84" s="16">
        <f t="shared" si="5"/>
        <v>4939.9999999999991</v>
      </c>
    </row>
    <row r="85" spans="1:79" x14ac:dyDescent="0.2">
      <c r="A85" s="18" t="s">
        <v>276</v>
      </c>
      <c r="B85" s="15" t="s">
        <v>277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110.50318703332726</v>
      </c>
      <c r="AL85" s="16">
        <v>0</v>
      </c>
      <c r="AM85" s="16">
        <v>30.003369149517393</v>
      </c>
      <c r="AN85" s="16">
        <v>0</v>
      </c>
      <c r="AO85" s="16">
        <v>0</v>
      </c>
      <c r="AP85" s="16">
        <v>0</v>
      </c>
      <c r="AQ85" s="16">
        <v>2.1384083044982698</v>
      </c>
      <c r="AR85" s="16">
        <v>0</v>
      </c>
      <c r="AS85" s="16">
        <v>14.837552358404661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2.8230741212893826</v>
      </c>
      <c r="BL85" s="16">
        <v>1.8757967583318158E-2</v>
      </c>
      <c r="BM85" s="16">
        <v>0</v>
      </c>
      <c r="BN85" s="16">
        <v>9.378983791659079E-3</v>
      </c>
      <c r="BO85" s="16">
        <v>0</v>
      </c>
      <c r="BP85" s="16">
        <v>0</v>
      </c>
      <c r="BQ85" s="16">
        <v>1.4818794390821346</v>
      </c>
      <c r="BR85" s="16">
        <v>0</v>
      </c>
      <c r="BS85" s="16">
        <f t="shared" si="3"/>
        <v>161.81560735749406</v>
      </c>
      <c r="BT85" s="16">
        <v>329.17419413585867</v>
      </c>
      <c r="BU85" s="16">
        <v>0</v>
      </c>
      <c r="BV85" s="16">
        <v>0</v>
      </c>
      <c r="BW85" s="16">
        <v>188.59260608268076</v>
      </c>
      <c r="BX85" s="16">
        <v>296.3196139136769</v>
      </c>
      <c r="BY85" s="16">
        <v>-48.902021489710435</v>
      </c>
      <c r="BZ85" s="16">
        <f t="shared" si="4"/>
        <v>765.18439264250583</v>
      </c>
      <c r="CA85" s="16">
        <f t="shared" si="5"/>
        <v>926.99999999999989</v>
      </c>
    </row>
    <row r="86" spans="1:79" x14ac:dyDescent="0.2">
      <c r="A86" s="18" t="s">
        <v>204</v>
      </c>
      <c r="B86" s="15" t="s">
        <v>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10.195987186701874</v>
      </c>
      <c r="AK86" s="16">
        <v>6.1793861737587115E-2</v>
      </c>
      <c r="AL86" s="16">
        <v>42.563611964850004</v>
      </c>
      <c r="AM86" s="16">
        <v>0</v>
      </c>
      <c r="AN86" s="16">
        <v>0</v>
      </c>
      <c r="AO86" s="16">
        <v>0</v>
      </c>
      <c r="AP86" s="16">
        <v>1.2358772347517423E-2</v>
      </c>
      <c r="AQ86" s="16">
        <v>0.19774035756027877</v>
      </c>
      <c r="AR86" s="16">
        <v>2.1133500714254794</v>
      </c>
      <c r="AS86" s="16">
        <v>0</v>
      </c>
      <c r="AT86" s="16">
        <v>0</v>
      </c>
      <c r="AU86" s="16">
        <v>0</v>
      </c>
      <c r="AV86" s="16">
        <v>0.80332020258863246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2.3728842907233454</v>
      </c>
      <c r="BL86" s="16">
        <v>1.7549456733474742</v>
      </c>
      <c r="BM86" s="16">
        <v>0</v>
      </c>
      <c r="BN86" s="16">
        <v>1.3471061858793991</v>
      </c>
      <c r="BO86" s="16">
        <v>0.58086230033331898</v>
      </c>
      <c r="BP86" s="16">
        <v>0.14830526817020909</v>
      </c>
      <c r="BQ86" s="16">
        <v>0</v>
      </c>
      <c r="BR86" s="16">
        <v>0</v>
      </c>
      <c r="BS86" s="16">
        <f t="shared" si="3"/>
        <v>62.152266135665123</v>
      </c>
      <c r="BT86" s="16">
        <v>34.08549413445305</v>
      </c>
      <c r="BU86" s="16">
        <v>0</v>
      </c>
      <c r="BV86" s="16">
        <v>0</v>
      </c>
      <c r="BW86" s="16">
        <v>876.99084455218383</v>
      </c>
      <c r="BX86" s="16">
        <v>188.85440024241373</v>
      </c>
      <c r="BY86" s="16">
        <v>-20.083005064715813</v>
      </c>
      <c r="BZ86" s="16">
        <f t="shared" si="4"/>
        <v>1079.8477338643349</v>
      </c>
      <c r="CA86" s="16">
        <f t="shared" si="5"/>
        <v>1142</v>
      </c>
    </row>
    <row r="87" spans="1:79" x14ac:dyDescent="0.2">
      <c r="A87" s="18" t="s">
        <v>278</v>
      </c>
      <c r="B87" s="15" t="s">
        <v>52</v>
      </c>
      <c r="C87" s="16">
        <v>0.12748914085857732</v>
      </c>
      <c r="D87" s="16">
        <v>3.8246742257573192E-2</v>
      </c>
      <c r="E87" s="16">
        <v>0.30597393806058554</v>
      </c>
      <c r="F87" s="16">
        <v>0</v>
      </c>
      <c r="G87" s="16">
        <v>1.3386359790150617</v>
      </c>
      <c r="H87" s="16">
        <v>1.1474022677271958</v>
      </c>
      <c r="I87" s="16">
        <v>0.10199131268686185</v>
      </c>
      <c r="J87" s="16">
        <v>0.28047610988887006</v>
      </c>
      <c r="K87" s="16">
        <v>0.12748914085857732</v>
      </c>
      <c r="L87" s="16">
        <v>0.48445873526259381</v>
      </c>
      <c r="M87" s="16">
        <v>0.16573588311615051</v>
      </c>
      <c r="N87" s="16">
        <v>0</v>
      </c>
      <c r="O87" s="16">
        <v>0.20398262537372369</v>
      </c>
      <c r="P87" s="16">
        <v>38.374231398431768</v>
      </c>
      <c r="Q87" s="16">
        <v>6.1322276752975693</v>
      </c>
      <c r="R87" s="16">
        <v>0.20398262537372369</v>
      </c>
      <c r="S87" s="16">
        <v>2.5497828171715461E-2</v>
      </c>
      <c r="T87" s="16">
        <v>0</v>
      </c>
      <c r="U87" s="16">
        <v>0.10199131268686185</v>
      </c>
      <c r="V87" s="16">
        <v>2.5497828171715461E-2</v>
      </c>
      <c r="W87" s="16">
        <v>2.8047610988887008</v>
      </c>
      <c r="X87" s="16">
        <v>1.4788740339594968</v>
      </c>
      <c r="Y87" s="16">
        <v>0</v>
      </c>
      <c r="Z87" s="16">
        <v>1.5936142607322163</v>
      </c>
      <c r="AA87" s="16">
        <v>2.5497828171715461E-2</v>
      </c>
      <c r="AB87" s="16">
        <v>3.0214926383482825</v>
      </c>
      <c r="AC87" s="16">
        <v>0.16573588311615051</v>
      </c>
      <c r="AD87" s="16">
        <v>1.2748914085857731E-2</v>
      </c>
      <c r="AE87" s="16">
        <v>5.0995656343430923E-2</v>
      </c>
      <c r="AF87" s="16">
        <v>0.72668810289389063</v>
      </c>
      <c r="AG87" s="16">
        <v>3.8246742257573192E-2</v>
      </c>
      <c r="AH87" s="16">
        <v>11.486771591357815</v>
      </c>
      <c r="AI87" s="16">
        <v>8.3250408980650992</v>
      </c>
      <c r="AJ87" s="16">
        <v>0.68844136063631756</v>
      </c>
      <c r="AK87" s="16">
        <v>0.11474022677271957</v>
      </c>
      <c r="AL87" s="16">
        <v>25.281096632255881</v>
      </c>
      <c r="AM87" s="16">
        <v>2.9449991538331357</v>
      </c>
      <c r="AN87" s="16">
        <v>1.759350143848367</v>
      </c>
      <c r="AO87" s="16">
        <v>1.0071642127827607</v>
      </c>
      <c r="AP87" s="16">
        <v>16.191120889039318</v>
      </c>
      <c r="AQ87" s="16">
        <v>0.50995656343430928</v>
      </c>
      <c r="AR87" s="16">
        <v>9.2557116263327117</v>
      </c>
      <c r="AS87" s="16">
        <v>2.8557567552321319</v>
      </c>
      <c r="AT87" s="16">
        <v>2.5370339030856885</v>
      </c>
      <c r="AU87" s="16">
        <v>2.5497828171715461E-2</v>
      </c>
      <c r="AV87" s="16">
        <v>3.8629209680148922</v>
      </c>
      <c r="AW87" s="16">
        <v>0.14023805494443503</v>
      </c>
      <c r="AX87" s="16">
        <v>0.17848479720200824</v>
      </c>
      <c r="AY87" s="16">
        <v>2.5497828171715461E-2</v>
      </c>
      <c r="AZ87" s="16">
        <v>1.185649009984769</v>
      </c>
      <c r="BA87" s="16">
        <v>3.8246742257573192E-2</v>
      </c>
      <c r="BB87" s="16">
        <v>2.4605404185705422</v>
      </c>
      <c r="BC87" s="16">
        <v>5.1378123766006656</v>
      </c>
      <c r="BD87" s="16">
        <v>4.2836351328481976</v>
      </c>
      <c r="BE87" s="16">
        <v>7.2413832007671912</v>
      </c>
      <c r="BF87" s="16">
        <v>9.0899757432165611</v>
      </c>
      <c r="BG87" s="16">
        <v>9.1537203136458505</v>
      </c>
      <c r="BH87" s="16">
        <v>15.120212105827269</v>
      </c>
      <c r="BI87" s="16">
        <v>5.6860156822925481</v>
      </c>
      <c r="BJ87" s="16">
        <v>0.48445873526259381</v>
      </c>
      <c r="BK87" s="16">
        <v>22.374344220680321</v>
      </c>
      <c r="BL87" s="16">
        <v>24.120945450442825</v>
      </c>
      <c r="BM87" s="16">
        <v>0.80318158740903711</v>
      </c>
      <c r="BN87" s="16">
        <v>79.922942404242121</v>
      </c>
      <c r="BO87" s="16">
        <v>375.0985502341062</v>
      </c>
      <c r="BP87" s="16">
        <v>4.474868844136064</v>
      </c>
      <c r="BQ87" s="16">
        <v>2.7792632707169851</v>
      </c>
      <c r="BR87" s="16">
        <v>0</v>
      </c>
      <c r="BS87" s="16">
        <f t="shared" si="3"/>
        <v>715.74953460822485</v>
      </c>
      <c r="BT87" s="16">
        <v>44.149489479325325</v>
      </c>
      <c r="BU87" s="16">
        <v>0</v>
      </c>
      <c r="BV87" s="16">
        <v>0</v>
      </c>
      <c r="BW87" s="16">
        <v>702.12094545044283</v>
      </c>
      <c r="BX87" s="16">
        <v>130.33214869972358</v>
      </c>
      <c r="BY87" s="16">
        <v>-10.352118237716478</v>
      </c>
      <c r="BZ87" s="16">
        <f t="shared" si="4"/>
        <v>866.25046539177526</v>
      </c>
      <c r="CA87" s="16">
        <f t="shared" si="5"/>
        <v>1582</v>
      </c>
    </row>
    <row r="88" spans="1:79" x14ac:dyDescent="0.2">
      <c r="A88" s="18" t="s">
        <v>279</v>
      </c>
      <c r="B88" s="15" t="s">
        <v>280</v>
      </c>
      <c r="C88" s="16">
        <v>4.9961226132123793</v>
      </c>
      <c r="D88" s="16">
        <v>1.7843295047187064</v>
      </c>
      <c r="E88" s="16">
        <v>6.3343697417514075</v>
      </c>
      <c r="F88" s="16">
        <v>47.150907162191821</v>
      </c>
      <c r="G88" s="16">
        <v>189.00510278732898</v>
      </c>
      <c r="H88" s="16">
        <v>131.9957751115663</v>
      </c>
      <c r="I88" s="16">
        <v>45.634227083180917</v>
      </c>
      <c r="J88" s="16">
        <v>82.792889018947989</v>
      </c>
      <c r="K88" s="16">
        <v>32.787054649206233</v>
      </c>
      <c r="L88" s="16">
        <v>43.894505816080184</v>
      </c>
      <c r="M88" s="16">
        <v>28.504663837881338</v>
      </c>
      <c r="N88" s="16">
        <v>0.93677298997732095</v>
      </c>
      <c r="O88" s="16">
        <v>10.572152315458336</v>
      </c>
      <c r="P88" s="16">
        <v>18.780068037164387</v>
      </c>
      <c r="Q88" s="16">
        <v>10.081461701660693</v>
      </c>
      <c r="R88" s="16">
        <v>43.626856390372375</v>
      </c>
      <c r="S88" s="16">
        <v>197.65910088521471</v>
      </c>
      <c r="T88" s="16">
        <v>71.774654327309975</v>
      </c>
      <c r="U88" s="16">
        <v>41.128795083766185</v>
      </c>
      <c r="V88" s="16">
        <v>42.913124588484898</v>
      </c>
      <c r="W88" s="16">
        <v>83.595837296071409</v>
      </c>
      <c r="X88" s="16">
        <v>37.649352549564711</v>
      </c>
      <c r="Y88" s="16">
        <v>10.393719364986465</v>
      </c>
      <c r="Z88" s="16">
        <v>40.727320945204482</v>
      </c>
      <c r="AA88" s="16">
        <v>35.731198331992097</v>
      </c>
      <c r="AB88" s="16">
        <v>159.34062477138048</v>
      </c>
      <c r="AC88" s="16">
        <v>521.78255541736769</v>
      </c>
      <c r="AD88" s="16">
        <v>139.35613431853096</v>
      </c>
      <c r="AE88" s="16">
        <v>51.031823834955006</v>
      </c>
      <c r="AF88" s="16">
        <v>3.8809166727631865</v>
      </c>
      <c r="AG88" s="16">
        <v>28.861529738825077</v>
      </c>
      <c r="AH88" s="16">
        <v>89.216475235935334</v>
      </c>
      <c r="AI88" s="16">
        <v>12.624131245884849</v>
      </c>
      <c r="AJ88" s="16">
        <v>45.589618845562953</v>
      </c>
      <c r="AK88" s="16">
        <v>21.144304630916672</v>
      </c>
      <c r="AL88" s="16">
        <v>48.756803716438654</v>
      </c>
      <c r="AM88" s="16">
        <v>58.347574804301708</v>
      </c>
      <c r="AN88" s="16">
        <v>113.21570707440193</v>
      </c>
      <c r="AO88" s="16">
        <v>76.59234399005048</v>
      </c>
      <c r="AP88" s="16">
        <v>118.61330382617602</v>
      </c>
      <c r="AQ88" s="16">
        <v>48.355329577876951</v>
      </c>
      <c r="AR88" s="16">
        <v>292.45160582339599</v>
      </c>
      <c r="AS88" s="16">
        <v>95.372412027214864</v>
      </c>
      <c r="AT88" s="16">
        <v>112.27893408442462</v>
      </c>
      <c r="AU88" s="16">
        <v>51.210256785426878</v>
      </c>
      <c r="AV88" s="16">
        <v>216.84064306094083</v>
      </c>
      <c r="AW88" s="16">
        <v>0.35686590094374132</v>
      </c>
      <c r="AX88" s="16">
        <v>19.538408076669835</v>
      </c>
      <c r="AY88" s="16">
        <v>26.408076669836856</v>
      </c>
      <c r="AZ88" s="16">
        <v>9.9922452264247585</v>
      </c>
      <c r="BA88" s="16">
        <v>24.400705977028313</v>
      </c>
      <c r="BB88" s="16">
        <v>91.22384592874387</v>
      </c>
      <c r="BC88" s="16">
        <v>20.385964591411224</v>
      </c>
      <c r="BD88" s="16">
        <v>9.8138122759528876</v>
      </c>
      <c r="BE88" s="16">
        <v>57.276977101470479</v>
      </c>
      <c r="BF88" s="16">
        <v>11.731966493525496</v>
      </c>
      <c r="BG88" s="16">
        <v>10.884409978784111</v>
      </c>
      <c r="BH88" s="16">
        <v>67.982954129782726</v>
      </c>
      <c r="BI88" s="16">
        <v>67.670696466456945</v>
      </c>
      <c r="BJ88" s="16">
        <v>15.657491403906651</v>
      </c>
      <c r="BK88" s="16">
        <v>63.923604506547662</v>
      </c>
      <c r="BL88" s="16">
        <v>9.3231216621552413</v>
      </c>
      <c r="BM88" s="16">
        <v>0</v>
      </c>
      <c r="BN88" s="16">
        <v>69.187376545467842</v>
      </c>
      <c r="BO88" s="16">
        <v>36.623363084351453</v>
      </c>
      <c r="BP88" s="16">
        <v>37.783177262418612</v>
      </c>
      <c r="BQ88" s="16">
        <v>38.94299144048577</v>
      </c>
      <c r="BR88" s="16">
        <v>0</v>
      </c>
      <c r="BS88" s="16">
        <f t="shared" si="3"/>
        <v>4254.4214463384296</v>
      </c>
      <c r="BT88" s="16">
        <v>84.086527909869034</v>
      </c>
      <c r="BU88" s="16">
        <v>0</v>
      </c>
      <c r="BV88" s="16">
        <v>0</v>
      </c>
      <c r="BW88" s="16">
        <v>28.46005560026337</v>
      </c>
      <c r="BX88" s="16">
        <v>511.03197015143752</v>
      </c>
      <c r="BY88" s="16">
        <v>0</v>
      </c>
      <c r="BZ88" s="16">
        <f t="shared" si="4"/>
        <v>623.57855366156991</v>
      </c>
      <c r="CA88" s="16">
        <f t="shared" si="5"/>
        <v>4878</v>
      </c>
    </row>
    <row r="89" spans="1:79" x14ac:dyDescent="0.2">
      <c r="A89" s="18" t="s">
        <v>281</v>
      </c>
      <c r="B89" s="15" t="s">
        <v>205</v>
      </c>
      <c r="C89" s="16">
        <v>269.83035369712871</v>
      </c>
      <c r="D89" s="16">
        <v>159.4269812249151</v>
      </c>
      <c r="E89" s="16">
        <v>14.511589707471442</v>
      </c>
      <c r="F89" s="16">
        <v>19.799923780487806</v>
      </c>
      <c r="G89" s="16">
        <v>10.526541756715035</v>
      </c>
      <c r="H89" s="16">
        <v>45.514761500463102</v>
      </c>
      <c r="I89" s="16">
        <v>13.158177195893794</v>
      </c>
      <c r="J89" s="16">
        <v>53.76055254322322</v>
      </c>
      <c r="K89" s="16">
        <v>1.4536652902130287</v>
      </c>
      <c r="L89" s="16">
        <v>101.83175989888855</v>
      </c>
      <c r="M89" s="16">
        <v>22.130800883760422</v>
      </c>
      <c r="N89" s="16">
        <v>1.7293604314603273</v>
      </c>
      <c r="O89" s="16">
        <v>41.780345496295155</v>
      </c>
      <c r="P89" s="16">
        <v>6.917441725841309</v>
      </c>
      <c r="Q89" s="16">
        <v>7.3184528403828342</v>
      </c>
      <c r="R89" s="16">
        <v>29.474316918802099</v>
      </c>
      <c r="S89" s="16">
        <v>66.743287376505094</v>
      </c>
      <c r="T89" s="16">
        <v>3.9349215614387161</v>
      </c>
      <c r="U89" s="16">
        <v>1.1027805649891942</v>
      </c>
      <c r="V89" s="16">
        <v>6.2407354700524857</v>
      </c>
      <c r="W89" s="16">
        <v>147.99816446048163</v>
      </c>
      <c r="X89" s="16">
        <v>21.078146708088916</v>
      </c>
      <c r="Y89" s="16">
        <v>6.3660514433467119</v>
      </c>
      <c r="Z89" s="16">
        <v>8.9224972985489348</v>
      </c>
      <c r="AA89" s="16">
        <v>65.966328342080885</v>
      </c>
      <c r="AB89" s="16">
        <v>111.30564747993208</v>
      </c>
      <c r="AC89" s="16">
        <v>88.247508393794377</v>
      </c>
      <c r="AD89" s="16">
        <v>85.014356282803334</v>
      </c>
      <c r="AE89" s="16">
        <v>40.451996179376351</v>
      </c>
      <c r="AF89" s="16">
        <v>4.937449347792529</v>
      </c>
      <c r="AG89" s="16">
        <v>18.246005711639395</v>
      </c>
      <c r="AH89" s="16">
        <v>18.070563349027477</v>
      </c>
      <c r="AI89" s="16">
        <v>18.797395994133993</v>
      </c>
      <c r="AJ89" s="16">
        <v>39.374278809046004</v>
      </c>
      <c r="AK89" s="16">
        <v>6.4663042219820932</v>
      </c>
      <c r="AL89" s="16">
        <v>12.155649409539983</v>
      </c>
      <c r="AM89" s="16">
        <v>8.8473077145723984</v>
      </c>
      <c r="AN89" s="16">
        <v>3119.9416607170424</v>
      </c>
      <c r="AO89" s="16">
        <v>136.99542200524854</v>
      </c>
      <c r="AP89" s="16">
        <v>19.298659887310897</v>
      </c>
      <c r="AQ89" s="16">
        <v>55.063838665483175</v>
      </c>
      <c r="AR89" s="16">
        <v>702.04514558891628</v>
      </c>
      <c r="AS89" s="16">
        <v>51.304359466656379</v>
      </c>
      <c r="AT89" s="16">
        <v>2.2807507139549243</v>
      </c>
      <c r="AU89" s="16">
        <v>1.5288548741895649</v>
      </c>
      <c r="AV89" s="16">
        <v>40.376806595399813</v>
      </c>
      <c r="AW89" s="16">
        <v>53.935994905835138</v>
      </c>
      <c r="AX89" s="16">
        <v>70.903777689873422</v>
      </c>
      <c r="AY89" s="16">
        <v>3.8346687828033348</v>
      </c>
      <c r="AZ89" s="16">
        <v>13.960199424976846</v>
      </c>
      <c r="BA89" s="16">
        <v>60.477488711793761</v>
      </c>
      <c r="BB89" s="16">
        <v>28.722421079036742</v>
      </c>
      <c r="BC89" s="16">
        <v>74.537940915405983</v>
      </c>
      <c r="BD89" s="16">
        <v>29.173558582895954</v>
      </c>
      <c r="BE89" s="16">
        <v>45.138813580580425</v>
      </c>
      <c r="BF89" s="16">
        <v>10.626794535350417</v>
      </c>
      <c r="BG89" s="16">
        <v>9.1230028558196974</v>
      </c>
      <c r="BH89" s="16">
        <v>6.491367416640939</v>
      </c>
      <c r="BI89" s="16">
        <v>263.23873350185244</v>
      </c>
      <c r="BJ89" s="16">
        <v>3.7093528095091073</v>
      </c>
      <c r="BK89" s="16">
        <v>189.87876273541218</v>
      </c>
      <c r="BL89" s="16">
        <v>64.312157494597102</v>
      </c>
      <c r="BM89" s="16">
        <v>88.623456313677067</v>
      </c>
      <c r="BN89" s="16">
        <v>44.361854546156216</v>
      </c>
      <c r="BO89" s="16">
        <v>61.329637330194501</v>
      </c>
      <c r="BP89" s="16">
        <v>41.730219106977465</v>
      </c>
      <c r="BQ89" s="16">
        <v>108.12262175825873</v>
      </c>
      <c r="BR89" s="16">
        <v>0</v>
      </c>
      <c r="BS89" s="16">
        <f t="shared" si="3"/>
        <v>6980.5007236029614</v>
      </c>
      <c r="BT89" s="16">
        <v>0</v>
      </c>
      <c r="BU89" s="16">
        <v>0</v>
      </c>
      <c r="BV89" s="16">
        <v>0</v>
      </c>
      <c r="BW89" s="16">
        <v>3410.4992763970363</v>
      </c>
      <c r="BX89" s="16">
        <v>0</v>
      </c>
      <c r="BY89" s="16">
        <v>0</v>
      </c>
      <c r="BZ89" s="16">
        <f t="shared" si="4"/>
        <v>3410.4992763970363</v>
      </c>
      <c r="CA89" s="16">
        <f t="shared" si="5"/>
        <v>10390.999999999998</v>
      </c>
    </row>
    <row r="90" spans="1:79" x14ac:dyDescent="0.2">
      <c r="A90" s="18" t="s">
        <v>282</v>
      </c>
      <c r="B90" s="15" t="s">
        <v>283</v>
      </c>
      <c r="C90" s="16">
        <v>0.22543843383723541</v>
      </c>
      <c r="D90" s="16">
        <v>3.75730723062059E-2</v>
      </c>
      <c r="E90" s="16">
        <v>3.75730723062059E-2</v>
      </c>
      <c r="F90" s="16">
        <v>1.2023383137985888</v>
      </c>
      <c r="G90" s="16">
        <v>3.6070149413957666</v>
      </c>
      <c r="H90" s="16">
        <v>11.722798559536241</v>
      </c>
      <c r="I90" s="16">
        <v>2.3671035552909716</v>
      </c>
      <c r="J90" s="16">
        <v>8.7920989196521795</v>
      </c>
      <c r="K90" s="16">
        <v>1.9913728322289126</v>
      </c>
      <c r="L90" s="16">
        <v>16.907882537792656</v>
      </c>
      <c r="M90" s="16">
        <v>21.867528082211834</v>
      </c>
      <c r="N90" s="16">
        <v>3.75730723062059E-2</v>
      </c>
      <c r="O90" s="16">
        <v>3.3440034352523251</v>
      </c>
      <c r="P90" s="16">
        <v>1.4277767476358243</v>
      </c>
      <c r="Q90" s="16">
        <v>1.2023383137985888</v>
      </c>
      <c r="R90" s="16">
        <v>10.896190968799711</v>
      </c>
      <c r="S90" s="16">
        <v>15.667971151687862</v>
      </c>
      <c r="T90" s="16">
        <v>0.3005845784496472</v>
      </c>
      <c r="U90" s="16">
        <v>15.780690368606477</v>
      </c>
      <c r="V90" s="16">
        <v>2.2919574106785601</v>
      </c>
      <c r="W90" s="16">
        <v>29.645154049596457</v>
      </c>
      <c r="X90" s="16">
        <v>20.139166756126365</v>
      </c>
      <c r="Y90" s="16">
        <v>6.3498492197487968</v>
      </c>
      <c r="Z90" s="16">
        <v>3.5318687967833546</v>
      </c>
      <c r="AA90" s="16">
        <v>24.685508505177275</v>
      </c>
      <c r="AB90" s="16">
        <v>34.229068870953576</v>
      </c>
      <c r="AC90" s="16">
        <v>204.2847941288415</v>
      </c>
      <c r="AD90" s="16">
        <v>118.99391999375409</v>
      </c>
      <c r="AE90" s="16">
        <v>8.1157836181404743</v>
      </c>
      <c r="AF90" s="16">
        <v>0.86418066304273566</v>
      </c>
      <c r="AG90" s="16">
        <v>2.6676881337406191</v>
      </c>
      <c r="AH90" s="16">
        <v>3.8324533752330017</v>
      </c>
      <c r="AI90" s="16">
        <v>6.1244107859115617</v>
      </c>
      <c r="AJ90" s="16">
        <v>14.089902114827213</v>
      </c>
      <c r="AK90" s="16">
        <v>4.2833302429074722</v>
      </c>
      <c r="AL90" s="16">
        <v>3.5694418690895606</v>
      </c>
      <c r="AM90" s="16">
        <v>1.2023383137985888</v>
      </c>
      <c r="AN90" s="16">
        <v>4.1330379536826491</v>
      </c>
      <c r="AO90" s="16">
        <v>42.006694838338198</v>
      </c>
      <c r="AP90" s="16">
        <v>13.451159885621713</v>
      </c>
      <c r="AQ90" s="16">
        <v>23.069866396010426</v>
      </c>
      <c r="AR90" s="16">
        <v>191.059072677057</v>
      </c>
      <c r="AS90" s="16">
        <v>16.043701874749921</v>
      </c>
      <c r="AT90" s="16">
        <v>0.52602301228688264</v>
      </c>
      <c r="AU90" s="16">
        <v>0.37573072306205901</v>
      </c>
      <c r="AV90" s="16">
        <v>34.980530317077694</v>
      </c>
      <c r="AW90" s="16">
        <v>23.520743263684896</v>
      </c>
      <c r="AX90" s="16">
        <v>59.891477256092202</v>
      </c>
      <c r="AY90" s="16">
        <v>1.2399113861047948</v>
      </c>
      <c r="AZ90" s="16">
        <v>2.7052612060468251</v>
      </c>
      <c r="BA90" s="16">
        <v>2.1040920491475306</v>
      </c>
      <c r="BB90" s="16">
        <v>6.6128607258922392</v>
      </c>
      <c r="BC90" s="16">
        <v>22.055393443742865</v>
      </c>
      <c r="BD90" s="16">
        <v>18.110220851591244</v>
      </c>
      <c r="BE90" s="16">
        <v>32.538280617174308</v>
      </c>
      <c r="BF90" s="16">
        <v>3.7573072306205901</v>
      </c>
      <c r="BG90" s="16">
        <v>1.8786536153102951</v>
      </c>
      <c r="BH90" s="16">
        <v>2.6676881337406191</v>
      </c>
      <c r="BI90" s="16">
        <v>265.00287897567023</v>
      </c>
      <c r="BJ90" s="16">
        <v>1.5780690368606478</v>
      </c>
      <c r="BK90" s="16">
        <v>523.76862794851024</v>
      </c>
      <c r="BL90" s="16">
        <v>64.888695872817593</v>
      </c>
      <c r="BM90" s="16">
        <v>13.451159885621713</v>
      </c>
      <c r="BN90" s="16">
        <v>75.747313769311091</v>
      </c>
      <c r="BO90" s="16">
        <v>96.224638176193309</v>
      </c>
      <c r="BP90" s="16">
        <v>6.5752876535860327</v>
      </c>
      <c r="BQ90" s="16">
        <v>104.26527564972137</v>
      </c>
      <c r="BR90" s="16">
        <v>0</v>
      </c>
      <c r="BS90" s="16">
        <f t="shared" si="3"/>
        <v>2260.5463222305716</v>
      </c>
      <c r="BT90" s="16">
        <v>0.1502922892248236</v>
      </c>
      <c r="BU90" s="16">
        <v>0</v>
      </c>
      <c r="BV90" s="16">
        <v>0</v>
      </c>
      <c r="BW90" s="16">
        <v>1584.0055822850284</v>
      </c>
      <c r="BX90" s="16">
        <v>0</v>
      </c>
      <c r="BY90" s="16">
        <v>5.2978031951750326</v>
      </c>
      <c r="BZ90" s="16">
        <f t="shared" si="4"/>
        <v>1589.4536777694282</v>
      </c>
      <c r="CA90" s="16">
        <f t="shared" si="5"/>
        <v>3850</v>
      </c>
    </row>
    <row r="91" spans="1:79" x14ac:dyDescent="0.2">
      <c r="A91" s="18" t="s">
        <v>207</v>
      </c>
      <c r="B91" s="15" t="s">
        <v>206</v>
      </c>
      <c r="C91" s="16">
        <v>1.1871856366730102</v>
      </c>
      <c r="D91" s="16">
        <v>2.1765070005671858</v>
      </c>
      <c r="E91" s="16">
        <v>0.14839820458412628</v>
      </c>
      <c r="F91" s="16">
        <v>4.9466068194708765E-2</v>
      </c>
      <c r="G91" s="16">
        <v>34.576781668101425</v>
      </c>
      <c r="H91" s="16">
        <v>23.446916324291951</v>
      </c>
      <c r="I91" s="16">
        <v>1.9291766595936417</v>
      </c>
      <c r="J91" s="16">
        <v>0</v>
      </c>
      <c r="K91" s="16">
        <v>0</v>
      </c>
      <c r="L91" s="16">
        <v>0.19786427277883506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0.6430588865312139</v>
      </c>
      <c r="T91" s="16">
        <v>0</v>
      </c>
      <c r="U91" s="16">
        <v>0</v>
      </c>
      <c r="V91" s="16">
        <v>1.236651704867719</v>
      </c>
      <c r="W91" s="16">
        <v>3.3142265690454873</v>
      </c>
      <c r="X91" s="16">
        <v>0</v>
      </c>
      <c r="Y91" s="16">
        <v>0</v>
      </c>
      <c r="Z91" s="16">
        <v>0</v>
      </c>
      <c r="AA91" s="16">
        <v>0</v>
      </c>
      <c r="AB91" s="16">
        <v>0.14839820458412628</v>
      </c>
      <c r="AC91" s="16">
        <v>1.0387874320888841</v>
      </c>
      <c r="AD91" s="16">
        <v>0.6430588865312139</v>
      </c>
      <c r="AE91" s="16">
        <v>1.9786427277883505</v>
      </c>
      <c r="AF91" s="16">
        <v>4.2046157965502449</v>
      </c>
      <c r="AG91" s="16">
        <v>0.14839820458412628</v>
      </c>
      <c r="AH91" s="16">
        <v>2.4238373415407293</v>
      </c>
      <c r="AI91" s="16">
        <v>13.405304480766075</v>
      </c>
      <c r="AJ91" s="16">
        <v>1.0387874320888841</v>
      </c>
      <c r="AK91" s="16">
        <v>10.783602866446509</v>
      </c>
      <c r="AL91" s="16">
        <v>0.69252495472592268</v>
      </c>
      <c r="AM91" s="16">
        <v>0</v>
      </c>
      <c r="AN91" s="16">
        <v>0</v>
      </c>
      <c r="AO91" s="16">
        <v>0</v>
      </c>
      <c r="AP91" s="16">
        <v>1640.6410838139057</v>
      </c>
      <c r="AQ91" s="16">
        <v>26.959007166116276</v>
      </c>
      <c r="AR91" s="16">
        <v>35.76396730477444</v>
      </c>
      <c r="AS91" s="16">
        <v>1.1377195684783017</v>
      </c>
      <c r="AT91" s="16">
        <v>0.34626247736296134</v>
      </c>
      <c r="AU91" s="16">
        <v>9.893213638941753E-2</v>
      </c>
      <c r="AV91" s="16">
        <v>16.966861390785105</v>
      </c>
      <c r="AW91" s="16">
        <v>14.641956185633795</v>
      </c>
      <c r="AX91" s="16">
        <v>0</v>
      </c>
      <c r="AY91" s="16">
        <v>0.34626247736296134</v>
      </c>
      <c r="AZ91" s="16">
        <v>10.783602866446509</v>
      </c>
      <c r="BA91" s="16">
        <v>9.893213638941753E-2</v>
      </c>
      <c r="BB91" s="16">
        <v>51.444710922497116</v>
      </c>
      <c r="BC91" s="16">
        <v>15.779675754112095</v>
      </c>
      <c r="BD91" s="16">
        <v>30.916292621692978</v>
      </c>
      <c r="BE91" s="16">
        <v>3.2647605008507785</v>
      </c>
      <c r="BF91" s="16">
        <v>7.1725798882327707</v>
      </c>
      <c r="BG91" s="16">
        <v>0</v>
      </c>
      <c r="BH91" s="16">
        <v>10.437340389083548</v>
      </c>
      <c r="BI91" s="16">
        <v>109.51787498308519</v>
      </c>
      <c r="BJ91" s="16">
        <v>0</v>
      </c>
      <c r="BK91" s="16">
        <v>207.31229180402443</v>
      </c>
      <c r="BL91" s="16">
        <v>59.458213970039935</v>
      </c>
      <c r="BM91" s="16">
        <v>21.171477187335348</v>
      </c>
      <c r="BN91" s="16">
        <v>95.321113411203783</v>
      </c>
      <c r="BO91" s="16">
        <v>0</v>
      </c>
      <c r="BP91" s="16">
        <v>0.49466068194708762</v>
      </c>
      <c r="BQ91" s="16">
        <v>11.921322434924813</v>
      </c>
      <c r="BR91" s="16">
        <v>0</v>
      </c>
      <c r="BS91" s="16">
        <f t="shared" si="3"/>
        <v>2477.409093395599</v>
      </c>
      <c r="BT91" s="16">
        <v>11.970788503119522</v>
      </c>
      <c r="BU91" s="16">
        <v>0</v>
      </c>
      <c r="BV91" s="16">
        <v>0</v>
      </c>
      <c r="BW91" s="16">
        <v>0</v>
      </c>
      <c r="BX91" s="16">
        <v>14691.620118101282</v>
      </c>
      <c r="BY91" s="16">
        <v>0</v>
      </c>
      <c r="BZ91" s="16">
        <f t="shared" si="4"/>
        <v>14703.590906604402</v>
      </c>
      <c r="CA91" s="16">
        <f t="shared" si="5"/>
        <v>17181</v>
      </c>
    </row>
    <row r="92" spans="1:79" x14ac:dyDescent="0.2">
      <c r="A92" s="18" t="s">
        <v>208</v>
      </c>
      <c r="B92" s="15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51.994644278787007</v>
      </c>
      <c r="H92" s="16">
        <v>129.4088924272032</v>
      </c>
      <c r="I92" s="16">
        <v>7.9304962485826636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4.9368652143494733</v>
      </c>
      <c r="AD92" s="16">
        <v>2.5734722925864273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305.77052423343224</v>
      </c>
      <c r="AP92" s="16">
        <v>303.40713131166922</v>
      </c>
      <c r="AQ92" s="16">
        <v>0</v>
      </c>
      <c r="AR92" s="16">
        <v>0</v>
      </c>
      <c r="AS92" s="16">
        <v>14.547996429519191</v>
      </c>
      <c r="AT92" s="16">
        <v>0</v>
      </c>
      <c r="AU92" s="16">
        <v>0</v>
      </c>
      <c r="AV92" s="16">
        <v>21.112976767749874</v>
      </c>
      <c r="AW92" s="16">
        <v>0</v>
      </c>
      <c r="AX92" s="16">
        <v>0</v>
      </c>
      <c r="AY92" s="16">
        <v>0</v>
      </c>
      <c r="AZ92" s="16">
        <v>0</v>
      </c>
      <c r="BA92" s="16">
        <v>42.488552749028969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607.81213963474954</v>
      </c>
      <c r="BL92" s="16">
        <v>5.304504113290391</v>
      </c>
      <c r="BM92" s="16">
        <v>0</v>
      </c>
      <c r="BN92" s="16">
        <v>0</v>
      </c>
      <c r="BO92" s="16">
        <v>0</v>
      </c>
      <c r="BP92" s="16">
        <v>0</v>
      </c>
      <c r="BQ92" s="16">
        <v>4.4116667872910185</v>
      </c>
      <c r="BR92" s="16">
        <v>0</v>
      </c>
      <c r="BS92" s="16">
        <f t="shared" si="3"/>
        <v>1501.6998624882392</v>
      </c>
      <c r="BT92" s="16">
        <v>0</v>
      </c>
      <c r="BU92" s="16">
        <v>0</v>
      </c>
      <c r="BV92" s="16">
        <v>0</v>
      </c>
      <c r="BW92" s="16">
        <v>0</v>
      </c>
      <c r="BX92" s="16">
        <v>5029.300137511761</v>
      </c>
      <c r="BY92" s="16">
        <v>0</v>
      </c>
      <c r="BZ92" s="16">
        <f t="shared" si="4"/>
        <v>5029.300137511761</v>
      </c>
      <c r="CA92" s="16">
        <f t="shared" si="5"/>
        <v>6531</v>
      </c>
    </row>
    <row r="93" spans="1:79" x14ac:dyDescent="0.2">
      <c r="A93" s="18" t="s">
        <v>284</v>
      </c>
      <c r="B93" s="15" t="s">
        <v>64</v>
      </c>
      <c r="C93" s="16">
        <v>2.8384012747311114</v>
      </c>
      <c r="D93" s="16">
        <v>5.6430120580963763</v>
      </c>
      <c r="E93" s="16">
        <v>0.30411442229261909</v>
      </c>
      <c r="F93" s="16">
        <v>0.1013714740975397</v>
      </c>
      <c r="G93" s="16">
        <v>15.644997502386961</v>
      </c>
      <c r="H93" s="16">
        <v>22.436886266922116</v>
      </c>
      <c r="I93" s="16">
        <v>4.7982497739502126</v>
      </c>
      <c r="J93" s="16">
        <v>0</v>
      </c>
      <c r="K93" s="16">
        <v>6.7580982731693121E-2</v>
      </c>
      <c r="L93" s="16">
        <v>3.379049136584656E-2</v>
      </c>
      <c r="M93" s="16">
        <v>0</v>
      </c>
      <c r="N93" s="16">
        <v>0</v>
      </c>
      <c r="O93" s="16">
        <v>0.81097179278031761</v>
      </c>
      <c r="P93" s="16">
        <v>0</v>
      </c>
      <c r="Q93" s="16">
        <v>0</v>
      </c>
      <c r="R93" s="16">
        <v>0</v>
      </c>
      <c r="S93" s="16">
        <v>0.47306687912185191</v>
      </c>
      <c r="T93" s="16">
        <v>0.64201933595108474</v>
      </c>
      <c r="U93" s="16">
        <v>0.91234326687785727</v>
      </c>
      <c r="V93" s="16">
        <v>0</v>
      </c>
      <c r="W93" s="16">
        <v>0</v>
      </c>
      <c r="X93" s="16">
        <v>6.7580982731693121E-2</v>
      </c>
      <c r="Y93" s="16">
        <v>0</v>
      </c>
      <c r="Z93" s="16">
        <v>0</v>
      </c>
      <c r="AA93" s="16">
        <v>0</v>
      </c>
      <c r="AB93" s="16">
        <v>0.77718130141447106</v>
      </c>
      <c r="AC93" s="16">
        <v>0.70960031868277784</v>
      </c>
      <c r="AD93" s="16">
        <v>75.116262306276909</v>
      </c>
      <c r="AE93" s="16">
        <v>0.81097179278031761</v>
      </c>
      <c r="AF93" s="16">
        <v>0</v>
      </c>
      <c r="AG93" s="16">
        <v>0.30411442229261909</v>
      </c>
      <c r="AH93" s="16">
        <v>0.81097179278031761</v>
      </c>
      <c r="AI93" s="16">
        <v>0</v>
      </c>
      <c r="AJ93" s="16">
        <v>0.3716954050243122</v>
      </c>
      <c r="AK93" s="16">
        <v>0</v>
      </c>
      <c r="AL93" s="16">
        <v>0.1013714740975397</v>
      </c>
      <c r="AM93" s="16">
        <v>0</v>
      </c>
      <c r="AN93" s="16">
        <v>0</v>
      </c>
      <c r="AO93" s="16">
        <v>0</v>
      </c>
      <c r="AP93" s="16">
        <v>846.08011330943214</v>
      </c>
      <c r="AQ93" s="16">
        <v>0.50685737048769852</v>
      </c>
      <c r="AR93" s="16">
        <v>1.5205721114630952</v>
      </c>
      <c r="AS93" s="16">
        <v>0.40548589639015881</v>
      </c>
      <c r="AT93" s="16">
        <v>0</v>
      </c>
      <c r="AU93" s="16">
        <v>0</v>
      </c>
      <c r="AV93" s="16">
        <v>30.445232720627754</v>
      </c>
      <c r="AW93" s="16">
        <v>1.5881530941947886</v>
      </c>
      <c r="AX93" s="16">
        <v>18.213074846191297</v>
      </c>
      <c r="AY93" s="16">
        <v>0</v>
      </c>
      <c r="AZ93" s="16">
        <v>0</v>
      </c>
      <c r="BA93" s="16">
        <v>116.20549980714634</v>
      </c>
      <c r="BB93" s="16">
        <v>0</v>
      </c>
      <c r="BC93" s="16">
        <v>28.079898325018497</v>
      </c>
      <c r="BD93" s="16">
        <v>50.482994100574771</v>
      </c>
      <c r="BE93" s="16">
        <v>7.4676985918520904</v>
      </c>
      <c r="BF93" s="16">
        <v>20.477037767703017</v>
      </c>
      <c r="BG93" s="16">
        <v>0.16895245682923285</v>
      </c>
      <c r="BH93" s="16">
        <v>6.7580982731693121E-2</v>
      </c>
      <c r="BI93" s="16">
        <v>35.682758882333971</v>
      </c>
      <c r="BJ93" s="16">
        <v>0.30411442229261909</v>
      </c>
      <c r="BK93" s="16">
        <v>75.72449115086215</v>
      </c>
      <c r="BL93" s="16">
        <v>10.914328711168439</v>
      </c>
      <c r="BM93" s="16">
        <v>0</v>
      </c>
      <c r="BN93" s="16">
        <v>73.798433143008893</v>
      </c>
      <c r="BO93" s="16">
        <v>0</v>
      </c>
      <c r="BP93" s="16">
        <v>4.0210684725357408</v>
      </c>
      <c r="BQ93" s="16">
        <v>0.43927638775600536</v>
      </c>
      <c r="BR93" s="16">
        <v>0</v>
      </c>
      <c r="BS93" s="16">
        <f t="shared" si="3"/>
        <v>1456.3701778679867</v>
      </c>
      <c r="BT93" s="16">
        <v>121.51060695158425</v>
      </c>
      <c r="BU93" s="16">
        <v>0</v>
      </c>
      <c r="BV93" s="16">
        <v>0</v>
      </c>
      <c r="BW93" s="16">
        <v>0</v>
      </c>
      <c r="BX93" s="16">
        <v>3766.1192151804285</v>
      </c>
      <c r="BY93" s="16">
        <v>0</v>
      </c>
      <c r="BZ93" s="16">
        <f t="shared" si="4"/>
        <v>3887.6298221320126</v>
      </c>
      <c r="CA93" s="16">
        <f t="shared" si="5"/>
        <v>5343.9999999999991</v>
      </c>
    </row>
    <row r="94" spans="1:79" x14ac:dyDescent="0.2">
      <c r="A94" s="18" t="s">
        <v>285</v>
      </c>
      <c r="B94" s="15" t="s">
        <v>209</v>
      </c>
      <c r="C94" s="16">
        <v>4.616545873551317</v>
      </c>
      <c r="D94" s="16">
        <v>0.93637487057880497</v>
      </c>
      <c r="E94" s="16">
        <v>0.47907551517985369</v>
      </c>
      <c r="F94" s="16">
        <v>1.5243311846631711</v>
      </c>
      <c r="G94" s="16">
        <v>2.4607060552419759</v>
      </c>
      <c r="H94" s="16">
        <v>31.335893924718615</v>
      </c>
      <c r="I94" s="16">
        <v>1.9816305400621221</v>
      </c>
      <c r="J94" s="16">
        <v>0.17420927824721952</v>
      </c>
      <c r="K94" s="16">
        <v>4.3552319561804879E-2</v>
      </c>
      <c r="L94" s="16">
        <v>0.43552319561804881</v>
      </c>
      <c r="M94" s="16">
        <v>0.78394175211248796</v>
      </c>
      <c r="N94" s="16">
        <v>0</v>
      </c>
      <c r="O94" s="16">
        <v>8.7104639123609759E-2</v>
      </c>
      <c r="P94" s="16">
        <v>0</v>
      </c>
      <c r="Q94" s="16">
        <v>8.7104639123609759E-2</v>
      </c>
      <c r="R94" s="16">
        <v>0</v>
      </c>
      <c r="S94" s="16">
        <v>0</v>
      </c>
      <c r="T94" s="16">
        <v>0</v>
      </c>
      <c r="U94" s="16">
        <v>0</v>
      </c>
      <c r="V94" s="16">
        <v>8.7104639123609759E-2</v>
      </c>
      <c r="W94" s="16">
        <v>0</v>
      </c>
      <c r="X94" s="16">
        <v>0.2177615978090244</v>
      </c>
      <c r="Y94" s="16">
        <v>0</v>
      </c>
      <c r="Z94" s="16">
        <v>1.0888079890451221</v>
      </c>
      <c r="AA94" s="16">
        <v>5.4222637854447084</v>
      </c>
      <c r="AB94" s="16">
        <v>7.6434320830967559</v>
      </c>
      <c r="AC94" s="16">
        <v>8.7104639123609759E-2</v>
      </c>
      <c r="AD94" s="16">
        <v>1.437226545539561</v>
      </c>
      <c r="AE94" s="16">
        <v>2.177615978090244E-2</v>
      </c>
      <c r="AF94" s="16">
        <v>12.869710430513344</v>
      </c>
      <c r="AG94" s="16">
        <v>0.74038943255068301</v>
      </c>
      <c r="AH94" s="16">
        <v>59.165826124711934</v>
      </c>
      <c r="AI94" s="16">
        <v>8.9282255101700017</v>
      </c>
      <c r="AJ94" s="16">
        <v>6.532847934270733E-2</v>
      </c>
      <c r="AK94" s="16">
        <v>0</v>
      </c>
      <c r="AL94" s="16">
        <v>1.1105841488260244</v>
      </c>
      <c r="AM94" s="16">
        <v>1.5896596640058782</v>
      </c>
      <c r="AN94" s="16">
        <v>8.950001669950904</v>
      </c>
      <c r="AO94" s="16">
        <v>17.486256304064661</v>
      </c>
      <c r="AP94" s="16">
        <v>10.517885174175881</v>
      </c>
      <c r="AQ94" s="16">
        <v>32.424701913763741</v>
      </c>
      <c r="AR94" s="16">
        <v>89.325807421261814</v>
      </c>
      <c r="AS94" s="16">
        <v>169.09188069870746</v>
      </c>
      <c r="AT94" s="16">
        <v>0</v>
      </c>
      <c r="AU94" s="16">
        <v>0</v>
      </c>
      <c r="AV94" s="16">
        <v>10.213018937243245</v>
      </c>
      <c r="AW94" s="16">
        <v>0</v>
      </c>
      <c r="AX94" s="16">
        <v>2.656691493270098</v>
      </c>
      <c r="AY94" s="16">
        <v>0.1088807989045122</v>
      </c>
      <c r="AZ94" s="16">
        <v>1.2630172672923416</v>
      </c>
      <c r="BA94" s="16">
        <v>0.50085167496075611</v>
      </c>
      <c r="BB94" s="16">
        <v>6.532847934270733E-2</v>
      </c>
      <c r="BC94" s="16">
        <v>2.1776159780902442</v>
      </c>
      <c r="BD94" s="16">
        <v>0.60973247386526841</v>
      </c>
      <c r="BE94" s="16">
        <v>0</v>
      </c>
      <c r="BF94" s="16">
        <v>2.1558398183093415</v>
      </c>
      <c r="BG94" s="16">
        <v>0.58795631408436599</v>
      </c>
      <c r="BH94" s="16">
        <v>22.712534651481249</v>
      </c>
      <c r="BI94" s="16">
        <v>1.5896596640058782</v>
      </c>
      <c r="BJ94" s="16">
        <v>4.0503657192478544</v>
      </c>
      <c r="BK94" s="16">
        <v>41.483584382619149</v>
      </c>
      <c r="BL94" s="16">
        <v>7.9265221602484885</v>
      </c>
      <c r="BM94" s="16">
        <v>0</v>
      </c>
      <c r="BN94" s="16">
        <v>27.176647406566246</v>
      </c>
      <c r="BO94" s="16">
        <v>16.963628469323005</v>
      </c>
      <c r="BP94" s="16">
        <v>1.1976887879496343</v>
      </c>
      <c r="BQ94" s="16">
        <v>1.0017033499215122</v>
      </c>
      <c r="BR94" s="16">
        <v>0</v>
      </c>
      <c r="BS94" s="16">
        <f t="shared" si="3"/>
        <v>617.65899602551701</v>
      </c>
      <c r="BT94" s="16">
        <v>4.6818743528940248</v>
      </c>
      <c r="BU94" s="16">
        <v>0</v>
      </c>
      <c r="BV94" s="16">
        <v>0</v>
      </c>
      <c r="BW94" s="16">
        <v>1333.659129621589</v>
      </c>
      <c r="BX94" s="16">
        <v>0</v>
      </c>
      <c r="BY94" s="16">
        <v>0</v>
      </c>
      <c r="BZ94" s="16">
        <f t="shared" si="4"/>
        <v>1338.3410039744831</v>
      </c>
      <c r="CA94" s="16">
        <f t="shared" si="5"/>
        <v>1956</v>
      </c>
    </row>
    <row r="95" spans="1:79" x14ac:dyDescent="0.2">
      <c r="A95" s="18" t="s">
        <v>286</v>
      </c>
      <c r="B95" s="15" t="s">
        <v>287</v>
      </c>
      <c r="C95" s="16">
        <v>4.7450656314262103E-2</v>
      </c>
      <c r="D95" s="16">
        <v>3.1633770876174735E-2</v>
      </c>
      <c r="E95" s="16">
        <v>0</v>
      </c>
      <c r="F95" s="16">
        <v>0.58522476120923261</v>
      </c>
      <c r="G95" s="16">
        <v>1.470970345742125</v>
      </c>
      <c r="H95" s="16">
        <v>1.9138431380085716</v>
      </c>
      <c r="I95" s="16">
        <v>0.7433936155901063</v>
      </c>
      <c r="J95" s="16">
        <v>131.05871273999193</v>
      </c>
      <c r="K95" s="16">
        <v>5.2195721945688316</v>
      </c>
      <c r="L95" s="16">
        <v>81.820748371225946</v>
      </c>
      <c r="M95" s="16">
        <v>3.4797147963792208</v>
      </c>
      <c r="N95" s="16">
        <v>3.2266446293698228</v>
      </c>
      <c r="O95" s="16">
        <v>9.6324832317952058</v>
      </c>
      <c r="P95" s="16">
        <v>12.49533949608902</v>
      </c>
      <c r="Q95" s="16">
        <v>14.013760498145407</v>
      </c>
      <c r="R95" s="16">
        <v>5.8047969557780643</v>
      </c>
      <c r="S95" s="16">
        <v>34.259373858897241</v>
      </c>
      <c r="T95" s="16">
        <v>0.94901312628524204</v>
      </c>
      <c r="U95" s="16">
        <v>8.6676532200718786</v>
      </c>
      <c r="V95" s="16">
        <v>6.8803451655680048</v>
      </c>
      <c r="W95" s="16">
        <v>17.667461034343589</v>
      </c>
      <c r="X95" s="16">
        <v>21.669133050179695</v>
      </c>
      <c r="Y95" s="16">
        <v>1.4551534603040377</v>
      </c>
      <c r="Z95" s="16">
        <v>23.408990448369305</v>
      </c>
      <c r="AA95" s="16">
        <v>28.359675590490653</v>
      </c>
      <c r="AB95" s="16">
        <v>19.359867776218938</v>
      </c>
      <c r="AC95" s="16">
        <v>26.319297368977377</v>
      </c>
      <c r="AD95" s="16">
        <v>8.4145830530624792</v>
      </c>
      <c r="AE95" s="16">
        <v>24.247285376587936</v>
      </c>
      <c r="AF95" s="16">
        <v>14.345915092345241</v>
      </c>
      <c r="AG95" s="16">
        <v>18.110333826610034</v>
      </c>
      <c r="AH95" s="16">
        <v>44.571983164530202</v>
      </c>
      <c r="AI95" s="16">
        <v>2.0403782215132704</v>
      </c>
      <c r="AJ95" s="16">
        <v>0.55359099033305781</v>
      </c>
      <c r="AK95" s="16">
        <v>2.0403782215132704</v>
      </c>
      <c r="AL95" s="16">
        <v>11.641227682432302</v>
      </c>
      <c r="AM95" s="16">
        <v>0.25307016700939788</v>
      </c>
      <c r="AN95" s="16">
        <v>0</v>
      </c>
      <c r="AO95" s="16">
        <v>0.17398573981896104</v>
      </c>
      <c r="AP95" s="16">
        <v>1.5816885438087368E-2</v>
      </c>
      <c r="AQ95" s="16">
        <v>0</v>
      </c>
      <c r="AR95" s="16">
        <v>89.729191090269637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5.4884592470163165</v>
      </c>
      <c r="AZ95" s="16">
        <v>8.2722310841196922</v>
      </c>
      <c r="BA95" s="16">
        <v>45.552630061691623</v>
      </c>
      <c r="BB95" s="16">
        <v>6.9910633636346162</v>
      </c>
      <c r="BC95" s="16">
        <v>0.79084427190436835</v>
      </c>
      <c r="BD95" s="16">
        <v>0</v>
      </c>
      <c r="BE95" s="16">
        <v>6.4849230296158202</v>
      </c>
      <c r="BF95" s="16">
        <v>0.61685853208540731</v>
      </c>
      <c r="BG95" s="16">
        <v>3.4797147963792208</v>
      </c>
      <c r="BH95" s="16">
        <v>0</v>
      </c>
      <c r="BI95" s="16">
        <v>7.21249975976784</v>
      </c>
      <c r="BJ95" s="16">
        <v>0.775027386466281</v>
      </c>
      <c r="BK95" s="16">
        <v>0</v>
      </c>
      <c r="BL95" s="16">
        <v>0</v>
      </c>
      <c r="BM95" s="16">
        <v>0.22143639613322313</v>
      </c>
      <c r="BN95" s="16">
        <v>0</v>
      </c>
      <c r="BO95" s="16">
        <v>0</v>
      </c>
      <c r="BP95" s="16">
        <v>0.34797147963792208</v>
      </c>
      <c r="BQ95" s="16">
        <v>0.23725328157131051</v>
      </c>
      <c r="BR95" s="16">
        <v>0</v>
      </c>
      <c r="BS95" s="16">
        <f t="shared" si="3"/>
        <v>763.14890550227733</v>
      </c>
      <c r="BT95" s="16">
        <v>59.851094497722606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f t="shared" si="4"/>
        <v>59.851094497722606</v>
      </c>
      <c r="CA95" s="16">
        <f t="shared" si="5"/>
        <v>822.99999999999989</v>
      </c>
    </row>
    <row r="96" spans="1:79" x14ac:dyDescent="0.2">
      <c r="A96" s="18" t="s">
        <v>211</v>
      </c>
      <c r="B96" s="15" t="s">
        <v>210</v>
      </c>
      <c r="C96" s="16">
        <v>185.8174549055141</v>
      </c>
      <c r="D96" s="16">
        <v>26.222637385220406</v>
      </c>
      <c r="E96" s="16">
        <v>19.384603887793897</v>
      </c>
      <c r="F96" s="16">
        <v>26.375272061502248</v>
      </c>
      <c r="G96" s="16">
        <v>166.4328510177202</v>
      </c>
      <c r="H96" s="16">
        <v>101.86838295050116</v>
      </c>
      <c r="I96" s="16">
        <v>19.018280664717476</v>
      </c>
      <c r="J96" s="16">
        <v>378.10662008537827</v>
      </c>
      <c r="K96" s="16">
        <v>59.832793102481951</v>
      </c>
      <c r="L96" s="16">
        <v>458.54509448590886</v>
      </c>
      <c r="M96" s="16">
        <v>98.57147394281337</v>
      </c>
      <c r="N96" s="16">
        <v>4.6400941589679876</v>
      </c>
      <c r="O96" s="16">
        <v>29.489019457651818</v>
      </c>
      <c r="P96" s="16">
        <v>19.750927110870318</v>
      </c>
      <c r="Q96" s="16">
        <v>25.825787226887613</v>
      </c>
      <c r="R96" s="16">
        <v>19.995142592921262</v>
      </c>
      <c r="S96" s="16">
        <v>109.50011676459324</v>
      </c>
      <c r="T96" s="16">
        <v>8.7612304185777141</v>
      </c>
      <c r="U96" s="16">
        <v>110.1106554697206</v>
      </c>
      <c r="V96" s="16">
        <v>29.366911716626344</v>
      </c>
      <c r="W96" s="16">
        <v>169.91292163694618</v>
      </c>
      <c r="X96" s="16">
        <v>67.952957880675925</v>
      </c>
      <c r="Y96" s="16">
        <v>47.530438194165505</v>
      </c>
      <c r="Z96" s="16">
        <v>90.726051581926711</v>
      </c>
      <c r="AA96" s="16">
        <v>87.398615638982562</v>
      </c>
      <c r="AB96" s="16">
        <v>74.149925737718704</v>
      </c>
      <c r="AC96" s="16">
        <v>155.6263159369658</v>
      </c>
      <c r="AD96" s="16">
        <v>21.948866449328836</v>
      </c>
      <c r="AE96" s="16">
        <v>72.440417363362073</v>
      </c>
      <c r="AF96" s="16">
        <v>37.944980523665848</v>
      </c>
      <c r="AG96" s="16">
        <v>41.97453597750647</v>
      </c>
      <c r="AH96" s="16">
        <v>50.796820266596924</v>
      </c>
      <c r="AI96" s="16">
        <v>136.79119688378654</v>
      </c>
      <c r="AJ96" s="16">
        <v>50.857874137109654</v>
      </c>
      <c r="AK96" s="16">
        <v>17.064556808309902</v>
      </c>
      <c r="AL96" s="16">
        <v>45.027229503143303</v>
      </c>
      <c r="AM96" s="16">
        <v>1.7705622448693636</v>
      </c>
      <c r="AN96" s="16">
        <v>134.07429964596975</v>
      </c>
      <c r="AO96" s="16">
        <v>10.562319598703446</v>
      </c>
      <c r="AP96" s="16">
        <v>50.247335431982286</v>
      </c>
      <c r="AQ96" s="16">
        <v>38.189196005716795</v>
      </c>
      <c r="AR96" s="16">
        <v>1392.089301560909</v>
      </c>
      <c r="AS96" s="16">
        <v>1376.2763490981104</v>
      </c>
      <c r="AT96" s="16">
        <v>4.4874594826861465</v>
      </c>
      <c r="AU96" s="16">
        <v>2.411627885253099</v>
      </c>
      <c r="AV96" s="16">
        <v>177.23938609847457</v>
      </c>
      <c r="AW96" s="16">
        <v>0.88528112243468182</v>
      </c>
      <c r="AX96" s="16">
        <v>34.281748292901646</v>
      </c>
      <c r="AY96" s="16">
        <v>9.9517808935760783</v>
      </c>
      <c r="AZ96" s="16">
        <v>4.1211362596097256</v>
      </c>
      <c r="BA96" s="16">
        <v>6.0748601160172999</v>
      </c>
      <c r="BB96" s="16">
        <v>7.570679943579349</v>
      </c>
      <c r="BC96" s="16">
        <v>13.706593930109387</v>
      </c>
      <c r="BD96" s="16">
        <v>0.36632322307642012</v>
      </c>
      <c r="BE96" s="16">
        <v>18.804592117922898</v>
      </c>
      <c r="BF96" s="16">
        <v>9.7686192820378679</v>
      </c>
      <c r="BG96" s="16">
        <v>2.0453046621766786</v>
      </c>
      <c r="BH96" s="16">
        <v>13.61501312434028</v>
      </c>
      <c r="BI96" s="16">
        <v>5.8916985044790895</v>
      </c>
      <c r="BJ96" s="16">
        <v>2.3811009499967306</v>
      </c>
      <c r="BK96" s="16">
        <v>31.076420090982968</v>
      </c>
      <c r="BL96" s="16">
        <v>3.6021783602514641</v>
      </c>
      <c r="BM96" s="16">
        <v>6.1053870512736683E-2</v>
      </c>
      <c r="BN96" s="16">
        <v>11.020223627548971</v>
      </c>
      <c r="BO96" s="16">
        <v>0</v>
      </c>
      <c r="BP96" s="16">
        <v>2.6253164320476774</v>
      </c>
      <c r="BQ96" s="16">
        <v>4.4264056121734097</v>
      </c>
      <c r="BR96" s="16">
        <v>0</v>
      </c>
      <c r="BS96" s="16">
        <f t="shared" si="3"/>
        <v>6435.3832213950118</v>
      </c>
      <c r="BT96" s="16">
        <v>38.036561329434953</v>
      </c>
      <c r="BU96" s="16">
        <v>0</v>
      </c>
      <c r="BV96" s="16">
        <v>0</v>
      </c>
      <c r="BW96" s="16">
        <v>62.5802172755551</v>
      </c>
      <c r="BX96" s="16">
        <v>0</v>
      </c>
      <c r="BY96" s="16">
        <v>0</v>
      </c>
      <c r="BZ96" s="16">
        <f t="shared" si="4"/>
        <v>100.61677860499006</v>
      </c>
      <c r="CA96" s="16">
        <f t="shared" si="5"/>
        <v>6536.0000000000018</v>
      </c>
    </row>
    <row r="97" spans="1:79" x14ac:dyDescent="0.2">
      <c r="A97" s="18" t="s">
        <v>288</v>
      </c>
      <c r="B97" s="15" t="s">
        <v>212</v>
      </c>
      <c r="C97" s="16">
        <v>1.2933264355923435E-2</v>
      </c>
      <c r="D97" s="16">
        <v>7.7599586135540608E-3</v>
      </c>
      <c r="E97" s="16">
        <v>7.2426280393171241E-2</v>
      </c>
      <c r="F97" s="16">
        <v>4.9146404552509057E-2</v>
      </c>
      <c r="G97" s="16">
        <v>1.1407139161924469</v>
      </c>
      <c r="H97" s="16">
        <v>1.9477496120020694</v>
      </c>
      <c r="I97" s="16">
        <v>0.3673047077082256</v>
      </c>
      <c r="J97" s="16">
        <v>0.28970512157268496</v>
      </c>
      <c r="K97" s="16">
        <v>0.10863942058975685</v>
      </c>
      <c r="L97" s="16">
        <v>0.41903776513191932</v>
      </c>
      <c r="M97" s="16">
        <v>4.3973098810139673E-2</v>
      </c>
      <c r="N97" s="16">
        <v>0</v>
      </c>
      <c r="O97" s="16">
        <v>5.1733057423693747E-3</v>
      </c>
      <c r="P97" s="16">
        <v>0.42938437661665807</v>
      </c>
      <c r="Q97" s="16">
        <v>1.5519917227108122E-2</v>
      </c>
      <c r="R97" s="16">
        <v>2.503879979306777</v>
      </c>
      <c r="S97" s="16">
        <v>2.5866528711846874E-3</v>
      </c>
      <c r="T97" s="16">
        <v>0</v>
      </c>
      <c r="U97" s="16">
        <v>0</v>
      </c>
      <c r="V97" s="16">
        <v>0.17847904811174342</v>
      </c>
      <c r="W97" s="16">
        <v>0.66735644076564915</v>
      </c>
      <c r="X97" s="16">
        <v>0.46301086394205898</v>
      </c>
      <c r="Y97" s="16">
        <v>5.6906363166063116E-2</v>
      </c>
      <c r="Z97" s="16">
        <v>0.41386445938954991</v>
      </c>
      <c r="AA97" s="16">
        <v>0.71908949818934309</v>
      </c>
      <c r="AB97" s="16">
        <v>1.024314536989136</v>
      </c>
      <c r="AC97" s="16">
        <v>0.40869115364718056</v>
      </c>
      <c r="AD97" s="16">
        <v>3.6213140196585621E-2</v>
      </c>
      <c r="AE97" s="16">
        <v>0.92343507501293332</v>
      </c>
      <c r="AF97" s="16">
        <v>7.7599586135540608E-3</v>
      </c>
      <c r="AG97" s="16">
        <v>0.17330574236937404</v>
      </c>
      <c r="AH97" s="16">
        <v>1.4148991205380237</v>
      </c>
      <c r="AI97" s="16">
        <v>0</v>
      </c>
      <c r="AJ97" s="16">
        <v>1.0579410243145371</v>
      </c>
      <c r="AK97" s="16">
        <v>5.1733057423693747E-3</v>
      </c>
      <c r="AL97" s="16">
        <v>2.5866528711846869E-2</v>
      </c>
      <c r="AM97" s="16">
        <v>0.23797206414899119</v>
      </c>
      <c r="AN97" s="16">
        <v>0</v>
      </c>
      <c r="AO97" s="16">
        <v>2.0693222969477499E-2</v>
      </c>
      <c r="AP97" s="16">
        <v>0.19141231246766685</v>
      </c>
      <c r="AQ97" s="16">
        <v>0</v>
      </c>
      <c r="AR97" s="16">
        <v>0.15778582514226591</v>
      </c>
      <c r="AS97" s="16">
        <v>0.57165028453181588</v>
      </c>
      <c r="AT97" s="16">
        <v>0</v>
      </c>
      <c r="AU97" s="16">
        <v>0</v>
      </c>
      <c r="AV97" s="16">
        <v>0.11122607346094154</v>
      </c>
      <c r="AW97" s="16">
        <v>6.7252974650801864E-2</v>
      </c>
      <c r="AX97" s="16">
        <v>0.21727884117951371</v>
      </c>
      <c r="AY97" s="16">
        <v>0</v>
      </c>
      <c r="AZ97" s="16">
        <v>0.28970512157268496</v>
      </c>
      <c r="BA97" s="16">
        <v>3.8799793067770302E-2</v>
      </c>
      <c r="BB97" s="16">
        <v>0.68287635799275748</v>
      </c>
      <c r="BC97" s="16">
        <v>1.0631143300569064</v>
      </c>
      <c r="BD97" s="16">
        <v>0.12674599068804968</v>
      </c>
      <c r="BE97" s="16">
        <v>2.0693222969477499E-2</v>
      </c>
      <c r="BF97" s="16">
        <v>2.3616140713916192</v>
      </c>
      <c r="BG97" s="16">
        <v>0.16037247801345059</v>
      </c>
      <c r="BH97" s="16">
        <v>8.2772891877909996E-2</v>
      </c>
      <c r="BI97" s="16">
        <v>0.81220900155199172</v>
      </c>
      <c r="BJ97" s="16">
        <v>0.1008794619762028</v>
      </c>
      <c r="BK97" s="16">
        <v>6.1277806518365239</v>
      </c>
      <c r="BL97" s="16">
        <v>5.8432488360062083</v>
      </c>
      <c r="BM97" s="16">
        <v>4.0558717020175896</v>
      </c>
      <c r="BN97" s="16">
        <v>2.4806001034661147</v>
      </c>
      <c r="BO97" s="16">
        <v>0</v>
      </c>
      <c r="BP97" s="16">
        <v>4.1386445938954998E-2</v>
      </c>
      <c r="BQ97" s="16">
        <v>6.3709260217278834</v>
      </c>
      <c r="BR97" s="16">
        <v>0</v>
      </c>
      <c r="BS97" s="16">
        <f t="shared" si="3"/>
        <v>47.227108122090016</v>
      </c>
      <c r="BT97" s="16">
        <v>1.844283497154682</v>
      </c>
      <c r="BU97" s="16">
        <v>0</v>
      </c>
      <c r="BV97" s="16">
        <v>0</v>
      </c>
      <c r="BW97" s="16">
        <v>275.92860838075529</v>
      </c>
      <c r="BX97" s="16">
        <v>0</v>
      </c>
      <c r="BY97" s="16">
        <v>0</v>
      </c>
      <c r="BZ97" s="16">
        <f t="shared" si="4"/>
        <v>277.77289187790996</v>
      </c>
      <c r="CA97" s="16">
        <f t="shared" si="5"/>
        <v>325</v>
      </c>
    </row>
    <row r="98" spans="1:79" x14ac:dyDescent="0.2">
      <c r="A98" s="18" t="s">
        <v>289</v>
      </c>
      <c r="B98" s="15" t="s">
        <v>213</v>
      </c>
      <c r="C98" s="16">
        <v>0</v>
      </c>
      <c r="D98" s="16">
        <v>0</v>
      </c>
      <c r="E98" s="16">
        <v>0</v>
      </c>
      <c r="F98" s="16">
        <v>0</v>
      </c>
      <c r="G98" s="16">
        <v>1099.7107743072061</v>
      </c>
      <c r="H98" s="16">
        <v>0</v>
      </c>
      <c r="I98" s="16">
        <v>1.9621095606946113</v>
      </c>
      <c r="J98" s="16">
        <v>253.93828472358155</v>
      </c>
      <c r="K98" s="16">
        <v>14.870725091580214</v>
      </c>
      <c r="L98" s="16">
        <v>87.055703140292493</v>
      </c>
      <c r="M98" s="16">
        <v>0.20653784849416965</v>
      </c>
      <c r="N98" s="16">
        <v>0.10326892424708482</v>
      </c>
      <c r="O98" s="16">
        <v>1.3424960152121026</v>
      </c>
      <c r="P98" s="16">
        <v>2.0653784849416965</v>
      </c>
      <c r="Q98" s="16">
        <v>0.92942031822376336</v>
      </c>
      <c r="R98" s="16">
        <v>33.768938228796728</v>
      </c>
      <c r="S98" s="16">
        <v>261.58018511786582</v>
      </c>
      <c r="T98" s="16">
        <v>2.6849920304242052</v>
      </c>
      <c r="U98" s="16">
        <v>10.636699197449737</v>
      </c>
      <c r="V98" s="16">
        <v>1.3424960152121026</v>
      </c>
      <c r="W98" s="16">
        <v>139.20650988507032</v>
      </c>
      <c r="X98" s="16">
        <v>2.1686474091887811</v>
      </c>
      <c r="Y98" s="16">
        <v>7.0222868488017678</v>
      </c>
      <c r="Z98" s="16">
        <v>0.30980677274125445</v>
      </c>
      <c r="AA98" s="16">
        <v>7.3320936215430219</v>
      </c>
      <c r="AB98" s="16">
        <v>19.827633455440285</v>
      </c>
      <c r="AC98" s="16">
        <v>60.102513911803364</v>
      </c>
      <c r="AD98" s="16">
        <v>2.1686474091887811</v>
      </c>
      <c r="AE98" s="16">
        <v>5.5765219093425795</v>
      </c>
      <c r="AF98" s="16">
        <v>5.7830597578367495</v>
      </c>
      <c r="AG98" s="16">
        <v>6.9190179245546828</v>
      </c>
      <c r="AH98" s="16">
        <v>46.367746986941086</v>
      </c>
      <c r="AI98" s="16">
        <v>33.56240038030257</v>
      </c>
      <c r="AJ98" s="16">
        <v>14.251111546097704</v>
      </c>
      <c r="AK98" s="16">
        <v>17.039372500768994</v>
      </c>
      <c r="AL98" s="16">
        <v>0.10326892424708482</v>
      </c>
      <c r="AM98" s="16">
        <v>1.4457649394591874</v>
      </c>
      <c r="AN98" s="16">
        <v>0</v>
      </c>
      <c r="AO98" s="16">
        <v>0</v>
      </c>
      <c r="AP98" s="16">
        <v>0.61961354548250891</v>
      </c>
      <c r="AQ98" s="16">
        <v>0.20653784849416965</v>
      </c>
      <c r="AR98" s="16">
        <v>167.70873297726573</v>
      </c>
      <c r="AS98" s="16">
        <v>124.64559156623137</v>
      </c>
      <c r="AT98" s="16">
        <v>175.04082659880876</v>
      </c>
      <c r="AU98" s="16">
        <v>0</v>
      </c>
      <c r="AV98" s="16">
        <v>9.7072788792259725</v>
      </c>
      <c r="AW98" s="16">
        <v>0</v>
      </c>
      <c r="AX98" s="16">
        <v>2.9947988031654593</v>
      </c>
      <c r="AY98" s="16">
        <v>0</v>
      </c>
      <c r="AZ98" s="16">
        <v>0.30980677274125445</v>
      </c>
      <c r="BA98" s="16">
        <v>0</v>
      </c>
      <c r="BB98" s="16">
        <v>2.7882609546712898</v>
      </c>
      <c r="BC98" s="16">
        <v>0</v>
      </c>
      <c r="BD98" s="16">
        <v>0</v>
      </c>
      <c r="BE98" s="16">
        <v>0.10326892424708482</v>
      </c>
      <c r="BF98" s="16">
        <v>0.30980677274125445</v>
      </c>
      <c r="BG98" s="16">
        <v>0</v>
      </c>
      <c r="BH98" s="16">
        <v>0</v>
      </c>
      <c r="BI98" s="16">
        <v>48.742932244624036</v>
      </c>
      <c r="BJ98" s="16">
        <v>0.10326892424708482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0.10326892424708482</v>
      </c>
      <c r="BQ98" s="16">
        <v>0</v>
      </c>
      <c r="BR98" s="16">
        <v>0</v>
      </c>
      <c r="BS98" s="16">
        <f t="shared" si="3"/>
        <v>2674.7684069237434</v>
      </c>
      <c r="BT98" s="16">
        <v>768.83714101954638</v>
      </c>
      <c r="BU98" s="16">
        <v>0</v>
      </c>
      <c r="BV98" s="16">
        <v>0</v>
      </c>
      <c r="BW98" s="16">
        <v>249.39445205670984</v>
      </c>
      <c r="BX98" s="16">
        <v>0</v>
      </c>
      <c r="BY98" s="16">
        <v>0</v>
      </c>
      <c r="BZ98" s="16">
        <f t="shared" si="4"/>
        <v>1018.2315930762562</v>
      </c>
      <c r="CA98" s="16">
        <f t="shared" si="5"/>
        <v>3692.9999999999995</v>
      </c>
    </row>
    <row r="99" spans="1:79" x14ac:dyDescent="0.2">
      <c r="A99" s="18" t="s">
        <v>290</v>
      </c>
      <c r="B99" s="15" t="s">
        <v>214</v>
      </c>
      <c r="C99" s="16">
        <v>2.8888136740565239E-2</v>
      </c>
      <c r="D99" s="16">
        <v>0</v>
      </c>
      <c r="E99" s="16">
        <v>5.7776273481130479E-2</v>
      </c>
      <c r="F99" s="16">
        <v>0.11555254696226096</v>
      </c>
      <c r="G99" s="16">
        <v>82.100084616686416</v>
      </c>
      <c r="H99" s="16">
        <v>0.66442714503300049</v>
      </c>
      <c r="I99" s="16">
        <v>1.1844136063631747</v>
      </c>
      <c r="J99" s="16">
        <v>12.393010661702487</v>
      </c>
      <c r="K99" s="16">
        <v>0.20221695718395666</v>
      </c>
      <c r="L99" s="16">
        <v>9.7930783550516161</v>
      </c>
      <c r="M99" s="16">
        <v>1.8777288881367407</v>
      </c>
      <c r="N99" s="16">
        <v>0.92442037569808766</v>
      </c>
      <c r="O99" s="16">
        <v>1.1266373328820443</v>
      </c>
      <c r="P99" s="16">
        <v>1.4155187002876968</v>
      </c>
      <c r="Q99" s="16">
        <v>1.6755119309527839</v>
      </c>
      <c r="R99" s="16">
        <v>1.9643932983584365</v>
      </c>
      <c r="S99" s="16">
        <v>3.8998984599763071</v>
      </c>
      <c r="T99" s="16">
        <v>0.60665087155187003</v>
      </c>
      <c r="U99" s="16">
        <v>1.5310712472499577</v>
      </c>
      <c r="V99" s="16">
        <v>0.17332882044339143</v>
      </c>
      <c r="W99" s="16">
        <v>11.295261465561008</v>
      </c>
      <c r="X99" s="16">
        <v>12.508563208664748</v>
      </c>
      <c r="Y99" s="16">
        <v>0.40443391436791332</v>
      </c>
      <c r="Z99" s="16">
        <v>5.0265357928583514</v>
      </c>
      <c r="AA99" s="16">
        <v>1.6466237942122186</v>
      </c>
      <c r="AB99" s="16">
        <v>4.2465561008630903</v>
      </c>
      <c r="AC99" s="16">
        <v>3.5243526823489595</v>
      </c>
      <c r="AD99" s="16">
        <v>0.51998646133017434</v>
      </c>
      <c r="AE99" s="16">
        <v>2.0221695718395667</v>
      </c>
      <c r="AF99" s="16">
        <v>10.284176679641226</v>
      </c>
      <c r="AG99" s="16">
        <v>6.2109493992215263</v>
      </c>
      <c r="AH99" s="16">
        <v>7.250922321881875</v>
      </c>
      <c r="AI99" s="16">
        <v>9.2442037569808768</v>
      </c>
      <c r="AJ99" s="16">
        <v>4.131003553900829</v>
      </c>
      <c r="AK99" s="16">
        <v>0.89553223895752243</v>
      </c>
      <c r="AL99" s="16">
        <v>1.4444068370282619</v>
      </c>
      <c r="AM99" s="16">
        <v>2.657708580132002</v>
      </c>
      <c r="AN99" s="16">
        <v>19.788373667287189</v>
      </c>
      <c r="AO99" s="16">
        <v>1.7621763411744797</v>
      </c>
      <c r="AP99" s="16">
        <v>37.785682856659335</v>
      </c>
      <c r="AQ99" s="16">
        <v>7.6842443729903529</v>
      </c>
      <c r="AR99" s="16">
        <v>123.64122524961923</v>
      </c>
      <c r="AS99" s="16">
        <v>8.637552885429006</v>
      </c>
      <c r="AT99" s="16">
        <v>3.5243526823489595</v>
      </c>
      <c r="AU99" s="16">
        <v>0.49109832458960911</v>
      </c>
      <c r="AV99" s="16">
        <v>30.968082585885938</v>
      </c>
      <c r="AW99" s="16">
        <v>2.6865967168725673</v>
      </c>
      <c r="AX99" s="16">
        <v>2.1377221188018276</v>
      </c>
      <c r="AY99" s="16">
        <v>0.51998646133017434</v>
      </c>
      <c r="AZ99" s="16">
        <v>5.4598578439668302</v>
      </c>
      <c r="BA99" s="16">
        <v>5.6042985276696564</v>
      </c>
      <c r="BB99" s="16">
        <v>29.148129971230325</v>
      </c>
      <c r="BC99" s="16">
        <v>73.924741919106452</v>
      </c>
      <c r="BD99" s="16">
        <v>2.3977153494669148</v>
      </c>
      <c r="BE99" s="16">
        <v>33.423574208833983</v>
      </c>
      <c r="BF99" s="16">
        <v>10.341952953122357</v>
      </c>
      <c r="BG99" s="16">
        <v>23.081621255711624</v>
      </c>
      <c r="BH99" s="16">
        <v>3.4665764088678288</v>
      </c>
      <c r="BI99" s="16">
        <v>13.086325943476053</v>
      </c>
      <c r="BJ99" s="16">
        <v>0.92442037569808766</v>
      </c>
      <c r="BK99" s="16">
        <v>40.587832120494163</v>
      </c>
      <c r="BL99" s="16">
        <v>11.237485192079879</v>
      </c>
      <c r="BM99" s="16">
        <v>75.340260619394144</v>
      </c>
      <c r="BN99" s="16">
        <v>13.721864951768488</v>
      </c>
      <c r="BO99" s="16">
        <v>0</v>
      </c>
      <c r="BP99" s="16">
        <v>3.813234049754612</v>
      </c>
      <c r="BQ99" s="16">
        <v>258.4621594178372</v>
      </c>
      <c r="BR99" s="16">
        <v>0</v>
      </c>
      <c r="BS99" s="16">
        <f t="shared" si="3"/>
        <v>1048.6971399559991</v>
      </c>
      <c r="BT99" s="16">
        <v>207.33015738703673</v>
      </c>
      <c r="BU99" s="16">
        <v>0</v>
      </c>
      <c r="BV99" s="16">
        <v>0</v>
      </c>
      <c r="BW99" s="16">
        <v>450.97270265696397</v>
      </c>
      <c r="BX99" s="16">
        <v>0</v>
      </c>
      <c r="BY99" s="16">
        <v>0</v>
      </c>
      <c r="BZ99" s="16">
        <f t="shared" si="4"/>
        <v>658.30286004400068</v>
      </c>
      <c r="CA99" s="16">
        <f t="shared" si="5"/>
        <v>1706.9999999999998</v>
      </c>
    </row>
    <row r="100" spans="1:79" x14ac:dyDescent="0.2">
      <c r="A100" s="18" t="s">
        <v>215</v>
      </c>
      <c r="B100" s="15" t="s">
        <v>291</v>
      </c>
      <c r="C100" s="16">
        <v>79.931704982926249</v>
      </c>
      <c r="D100" s="16">
        <v>2.9157477289369322</v>
      </c>
      <c r="E100" s="16">
        <v>16.740413685103423</v>
      </c>
      <c r="F100" s="16">
        <v>1.5584168896042223</v>
      </c>
      <c r="G100" s="16">
        <v>252.66462216615557</v>
      </c>
      <c r="H100" s="16">
        <v>210.98953824738456</v>
      </c>
      <c r="I100" s="16">
        <v>28.252590063147515</v>
      </c>
      <c r="J100" s="16">
        <v>198.82383220595804</v>
      </c>
      <c r="K100" s="16">
        <v>101.34736933684233</v>
      </c>
      <c r="L100" s="16">
        <v>220.39031109757778</v>
      </c>
      <c r="M100" s="16">
        <v>138.44774561193643</v>
      </c>
      <c r="N100" s="16">
        <v>1.7595029398757347</v>
      </c>
      <c r="O100" s="16">
        <v>6.2336675584168892</v>
      </c>
      <c r="P100" s="16">
        <v>0.2513575628393907</v>
      </c>
      <c r="Q100" s="16">
        <v>3.8206349551587389</v>
      </c>
      <c r="R100" s="16">
        <v>15.332811333202834</v>
      </c>
      <c r="S100" s="16">
        <v>78.323016580754143</v>
      </c>
      <c r="T100" s="16">
        <v>7.5407268851817211</v>
      </c>
      <c r="U100" s="16">
        <v>43.887030471757619</v>
      </c>
      <c r="V100" s="16">
        <v>44.440017110004277</v>
      </c>
      <c r="W100" s="16">
        <v>63.44264886066221</v>
      </c>
      <c r="X100" s="16">
        <v>30.414265103566276</v>
      </c>
      <c r="Y100" s="16">
        <v>24.884398721099679</v>
      </c>
      <c r="Z100" s="16">
        <v>34.134357033589261</v>
      </c>
      <c r="AA100" s="16">
        <v>11.662990915747729</v>
      </c>
      <c r="AB100" s="16">
        <v>14.930639232659809</v>
      </c>
      <c r="AC100" s="16">
        <v>188.71925817981455</v>
      </c>
      <c r="AD100" s="16">
        <v>9.2499583124895786</v>
      </c>
      <c r="AE100" s="16">
        <v>51.528300382075095</v>
      </c>
      <c r="AF100" s="16">
        <v>33.38028434507109</v>
      </c>
      <c r="AG100" s="16">
        <v>51.528300382075095</v>
      </c>
      <c r="AH100" s="16">
        <v>16.086884021721005</v>
      </c>
      <c r="AI100" s="16">
        <v>234.51660612915151</v>
      </c>
      <c r="AJ100" s="16">
        <v>35.692773923193478</v>
      </c>
      <c r="AK100" s="16">
        <v>10.506746126686531</v>
      </c>
      <c r="AL100" s="16">
        <v>14.277109569277394</v>
      </c>
      <c r="AM100" s="16">
        <v>11.110004277501069</v>
      </c>
      <c r="AN100" s="16">
        <v>5.3287803321950831</v>
      </c>
      <c r="AO100" s="16">
        <v>0.5027151256787814</v>
      </c>
      <c r="AP100" s="16">
        <v>16.338241584560397</v>
      </c>
      <c r="AQ100" s="16">
        <v>18.148016037004009</v>
      </c>
      <c r="AR100" s="16">
        <v>716.31878257969572</v>
      </c>
      <c r="AS100" s="16">
        <v>537.05056876264223</v>
      </c>
      <c r="AT100" s="16">
        <v>164.13648853412212</v>
      </c>
      <c r="AU100" s="16">
        <v>311.48229187057296</v>
      </c>
      <c r="AV100" s="16">
        <v>232.0030305007576</v>
      </c>
      <c r="AW100" s="16">
        <v>0.10054302513575628</v>
      </c>
      <c r="AX100" s="16">
        <v>2.1616750404187601</v>
      </c>
      <c r="AY100" s="16">
        <v>0.90488722622180662</v>
      </c>
      <c r="AZ100" s="16">
        <v>2.2119465529866384</v>
      </c>
      <c r="BA100" s="16">
        <v>5.4293233573308397</v>
      </c>
      <c r="BB100" s="16">
        <v>1.2065163016290754</v>
      </c>
      <c r="BC100" s="16">
        <v>6.0828530207132552</v>
      </c>
      <c r="BD100" s="16">
        <v>5.0271512567878138E-2</v>
      </c>
      <c r="BE100" s="16">
        <v>3.8709064677266167</v>
      </c>
      <c r="BF100" s="16">
        <v>4.7757936939484233</v>
      </c>
      <c r="BG100" s="16">
        <v>12.970050242512562</v>
      </c>
      <c r="BH100" s="16">
        <v>1.9103174775793694</v>
      </c>
      <c r="BI100" s="16">
        <v>10.456474614118655</v>
      </c>
      <c r="BJ100" s="16">
        <v>2.2622180655545163</v>
      </c>
      <c r="BK100" s="16">
        <v>98.733250683312676</v>
      </c>
      <c r="BL100" s="16">
        <v>7.0380117595029388</v>
      </c>
      <c r="BM100" s="16">
        <v>0</v>
      </c>
      <c r="BN100" s="16">
        <v>8.7472431868107972</v>
      </c>
      <c r="BO100" s="16">
        <v>0</v>
      </c>
      <c r="BP100" s="16">
        <v>0.10054302513575628</v>
      </c>
      <c r="BQ100" s="16">
        <v>54.695405673851418</v>
      </c>
      <c r="BR100" s="16">
        <v>0</v>
      </c>
      <c r="BS100" s="16">
        <f t="shared" si="3"/>
        <v>4514.7337291834338</v>
      </c>
      <c r="BT100" s="16">
        <v>627.79064894766225</v>
      </c>
      <c r="BU100" s="16">
        <v>0</v>
      </c>
      <c r="BV100" s="16">
        <v>0</v>
      </c>
      <c r="BW100" s="16">
        <v>1791.4756218689054</v>
      </c>
      <c r="BX100" s="16">
        <v>0</v>
      </c>
      <c r="BY100" s="16">
        <v>0</v>
      </c>
      <c r="BZ100" s="16">
        <f t="shared" si="4"/>
        <v>2419.2662708165676</v>
      </c>
      <c r="CA100" s="16">
        <f t="shared" si="5"/>
        <v>6934.0000000000018</v>
      </c>
    </row>
    <row r="101" spans="1:79" x14ac:dyDescent="0.2">
      <c r="A101" s="18" t="s">
        <v>292</v>
      </c>
      <c r="B101" s="15" t="s">
        <v>216</v>
      </c>
      <c r="C101" s="16">
        <v>6.3301460232747755E-2</v>
      </c>
      <c r="D101" s="16">
        <v>0</v>
      </c>
      <c r="E101" s="16">
        <v>6.3301460232747755E-2</v>
      </c>
      <c r="F101" s="16">
        <v>0.18990438069824325</v>
      </c>
      <c r="G101" s="16">
        <v>2.848565710473649</v>
      </c>
      <c r="H101" s="16">
        <v>0</v>
      </c>
      <c r="I101" s="16">
        <v>1.3293306648877028</v>
      </c>
      <c r="J101" s="16">
        <v>8.1658883700244616</v>
      </c>
      <c r="K101" s="16">
        <v>4.8109109776888301</v>
      </c>
      <c r="L101" s="16">
        <v>13.040100807946038</v>
      </c>
      <c r="M101" s="16">
        <v>2.0256467274479282</v>
      </c>
      <c r="N101" s="16">
        <v>0.50641168186198204</v>
      </c>
      <c r="O101" s="16">
        <v>5.3173226595508112</v>
      </c>
      <c r="P101" s="16">
        <v>8.4190942109554516</v>
      </c>
      <c r="Q101" s="16">
        <v>6.8365577051367588</v>
      </c>
      <c r="R101" s="16">
        <v>2.0256467274479282</v>
      </c>
      <c r="S101" s="16">
        <v>13.863019790971759</v>
      </c>
      <c r="T101" s="16">
        <v>3.10177155140464</v>
      </c>
      <c r="U101" s="16">
        <v>2.9751686309391445</v>
      </c>
      <c r="V101" s="16">
        <v>1.582536505818694</v>
      </c>
      <c r="W101" s="16">
        <v>4.0512934548958563</v>
      </c>
      <c r="X101" s="16">
        <v>35.57542065080424</v>
      </c>
      <c r="Y101" s="16">
        <v>1.2027277444222075</v>
      </c>
      <c r="Z101" s="16">
        <v>8.7989029723519394</v>
      </c>
      <c r="AA101" s="16">
        <v>5.8870358016455411</v>
      </c>
      <c r="AB101" s="16">
        <v>6.8998591653695058</v>
      </c>
      <c r="AC101" s="16">
        <v>2.0256467274479282</v>
      </c>
      <c r="AD101" s="16">
        <v>0.94952190349121646</v>
      </c>
      <c r="AE101" s="16">
        <v>6.456748943740271</v>
      </c>
      <c r="AF101" s="16">
        <v>14.812541694462976</v>
      </c>
      <c r="AG101" s="16">
        <v>6.5200504039730189</v>
      </c>
      <c r="AH101" s="16">
        <v>4.5577051367578383</v>
      </c>
      <c r="AI101" s="16">
        <v>12.913497887480542</v>
      </c>
      <c r="AJ101" s="16">
        <v>11.204358461196353</v>
      </c>
      <c r="AK101" s="16">
        <v>4.4311022162923432</v>
      </c>
      <c r="AL101" s="16">
        <v>11.141057000963606</v>
      </c>
      <c r="AM101" s="16">
        <v>1.3926321251204508</v>
      </c>
      <c r="AN101" s="16">
        <v>44.311022162923436</v>
      </c>
      <c r="AO101" s="16">
        <v>1.0128233637239641</v>
      </c>
      <c r="AP101" s="16">
        <v>25.953598695426578</v>
      </c>
      <c r="AQ101" s="16">
        <v>32.916759321028835</v>
      </c>
      <c r="AR101" s="16">
        <v>323.21725594841001</v>
      </c>
      <c r="AS101" s="16">
        <v>13.736416870506263</v>
      </c>
      <c r="AT101" s="16">
        <v>0.82291898302572086</v>
      </c>
      <c r="AU101" s="16">
        <v>0.63301460232747753</v>
      </c>
      <c r="AV101" s="16">
        <v>112.36009191312726</v>
      </c>
      <c r="AW101" s="16">
        <v>4.9375138981543252</v>
      </c>
      <c r="AX101" s="16">
        <v>19.053739530057076</v>
      </c>
      <c r="AY101" s="16">
        <v>2.911867170706397</v>
      </c>
      <c r="AZ101" s="16">
        <v>2.848565710473649</v>
      </c>
      <c r="BA101" s="16">
        <v>30.258097991253429</v>
      </c>
      <c r="BB101" s="16">
        <v>11.963975983989327</v>
      </c>
      <c r="BC101" s="16">
        <v>260.16900155659329</v>
      </c>
      <c r="BD101" s="16">
        <v>16.521681120747164</v>
      </c>
      <c r="BE101" s="16">
        <v>41.525757912682529</v>
      </c>
      <c r="BF101" s="16">
        <v>10.254836557705136</v>
      </c>
      <c r="BG101" s="16">
        <v>6.5833518642057669</v>
      </c>
      <c r="BH101" s="16">
        <v>15.192350455859463</v>
      </c>
      <c r="BI101" s="16">
        <v>49.818249203172485</v>
      </c>
      <c r="BJ101" s="16">
        <v>3.165073011637388</v>
      </c>
      <c r="BK101" s="16">
        <v>152.24001185975837</v>
      </c>
      <c r="BL101" s="16">
        <v>15.318953376324957</v>
      </c>
      <c r="BM101" s="16">
        <v>33.549773923356312</v>
      </c>
      <c r="BN101" s="16">
        <v>21.016084797272256</v>
      </c>
      <c r="BO101" s="16">
        <v>22.5353198428582</v>
      </c>
      <c r="BP101" s="16">
        <v>4.8109109776888301</v>
      </c>
      <c r="BQ101" s="16">
        <v>33.992884144985545</v>
      </c>
      <c r="BR101" s="16">
        <v>0</v>
      </c>
      <c r="BS101" s="16">
        <f t="shared" si="3"/>
        <v>1529.6164850641164</v>
      </c>
      <c r="BT101" s="16">
        <v>31.524127195908385</v>
      </c>
      <c r="BU101" s="16">
        <v>0</v>
      </c>
      <c r="BV101" s="16">
        <v>0</v>
      </c>
      <c r="BW101" s="16">
        <v>146.85938773997481</v>
      </c>
      <c r="BX101" s="16">
        <v>0</v>
      </c>
      <c r="BY101" s="16">
        <v>0</v>
      </c>
      <c r="BZ101" s="16">
        <f t="shared" si="4"/>
        <v>178.3835149358832</v>
      </c>
      <c r="CA101" s="16">
        <f t="shared" si="5"/>
        <v>1707.9999999999995</v>
      </c>
    </row>
    <row r="102" spans="1:79" x14ac:dyDescent="0.2">
      <c r="A102" s="18" t="s">
        <v>293</v>
      </c>
      <c r="B102" s="15" t="s">
        <v>53</v>
      </c>
      <c r="C102" s="16">
        <v>0.28319005872840242</v>
      </c>
      <c r="D102" s="16">
        <v>7.0797514682100604E-2</v>
      </c>
      <c r="E102" s="16">
        <v>0.35398757341050302</v>
      </c>
      <c r="F102" s="16">
        <v>1.2743552642778109</v>
      </c>
      <c r="G102" s="16">
        <v>34.053604562090392</v>
      </c>
      <c r="H102" s="16">
        <v>13.168337730870713</v>
      </c>
      <c r="I102" s="16">
        <v>1.9823304110988169</v>
      </c>
      <c r="J102" s="16">
        <v>43.823661588220276</v>
      </c>
      <c r="K102" s="16">
        <v>3.53987573410503</v>
      </c>
      <c r="L102" s="16">
        <v>38.797038045791133</v>
      </c>
      <c r="M102" s="16">
        <v>7.5753340709847645</v>
      </c>
      <c r="N102" s="16">
        <v>3.7522682781513321</v>
      </c>
      <c r="O102" s="16">
        <v>3.256685675376628</v>
      </c>
      <c r="P102" s="16">
        <v>3.0442931313303259</v>
      </c>
      <c r="Q102" s="16">
        <v>3.1150906460124266</v>
      </c>
      <c r="R102" s="16">
        <v>1.1327602349136097</v>
      </c>
      <c r="S102" s="16">
        <v>11.256804834453996</v>
      </c>
      <c r="T102" s="16">
        <v>1.1327602349136097</v>
      </c>
      <c r="U102" s="16">
        <v>3.7522682781513321</v>
      </c>
      <c r="V102" s="16">
        <v>1.6991403523704145</v>
      </c>
      <c r="W102" s="16">
        <v>17.982568729253554</v>
      </c>
      <c r="X102" s="16">
        <v>21.026861860583878</v>
      </c>
      <c r="Y102" s="16">
        <v>4.7434334837007404</v>
      </c>
      <c r="Z102" s="16">
        <v>26.195080432377225</v>
      </c>
      <c r="AA102" s="16">
        <v>13.380730274917013</v>
      </c>
      <c r="AB102" s="16">
        <v>10.407234658268788</v>
      </c>
      <c r="AC102" s="16">
        <v>24.637535109371012</v>
      </c>
      <c r="AD102" s="16">
        <v>6.2301812920248532</v>
      </c>
      <c r="AE102" s="16">
        <v>21.239254404630181</v>
      </c>
      <c r="AF102" s="16">
        <v>19.964899140352369</v>
      </c>
      <c r="AG102" s="16">
        <v>15.787845774108433</v>
      </c>
      <c r="AH102" s="16">
        <v>37.168695208102818</v>
      </c>
      <c r="AI102" s="16">
        <v>18.265758787981955</v>
      </c>
      <c r="AJ102" s="16">
        <v>12.460362584049706</v>
      </c>
      <c r="AK102" s="16">
        <v>4.8850285130649418</v>
      </c>
      <c r="AL102" s="16">
        <v>14.655085539194825</v>
      </c>
      <c r="AM102" s="16">
        <v>8.2125117031236687</v>
      </c>
      <c r="AN102" s="16">
        <v>29.026981019661246</v>
      </c>
      <c r="AO102" s="16">
        <v>1.5575453230062133</v>
      </c>
      <c r="AP102" s="16">
        <v>126.72755128096007</v>
      </c>
      <c r="AQ102" s="16">
        <v>46.655562175504294</v>
      </c>
      <c r="AR102" s="16">
        <v>382.58976934207169</v>
      </c>
      <c r="AS102" s="16">
        <v>25.982687888330922</v>
      </c>
      <c r="AT102" s="16">
        <v>0.49558260277470423</v>
      </c>
      <c r="AU102" s="16">
        <v>8.3541067324878711</v>
      </c>
      <c r="AV102" s="16">
        <v>26.690663035151928</v>
      </c>
      <c r="AW102" s="16">
        <v>0</v>
      </c>
      <c r="AX102" s="16">
        <v>4.2478508809260367</v>
      </c>
      <c r="AY102" s="16">
        <v>7.2213464975742623</v>
      </c>
      <c r="AZ102" s="16">
        <v>16.63741595029364</v>
      </c>
      <c r="BA102" s="16">
        <v>10.61962720231509</v>
      </c>
      <c r="BB102" s="16">
        <v>73.558617754702524</v>
      </c>
      <c r="BC102" s="16">
        <v>114.97516384373138</v>
      </c>
      <c r="BD102" s="16">
        <v>7.716929100348966</v>
      </c>
      <c r="BE102" s="16">
        <v>41.699736147757257</v>
      </c>
      <c r="BF102" s="16">
        <v>33.416426929951484</v>
      </c>
      <c r="BG102" s="16">
        <v>20.531279257809178</v>
      </c>
      <c r="BH102" s="16">
        <v>19.186126478849264</v>
      </c>
      <c r="BI102" s="16">
        <v>22.15962209549749</v>
      </c>
      <c r="BJ102" s="16">
        <v>5.3806111158396455</v>
      </c>
      <c r="BK102" s="16">
        <v>202.55168950548983</v>
      </c>
      <c r="BL102" s="16">
        <v>23.575572389139502</v>
      </c>
      <c r="BM102" s="16">
        <v>44.390041705677085</v>
      </c>
      <c r="BN102" s="16">
        <v>38.726240531109028</v>
      </c>
      <c r="BO102" s="16">
        <v>0</v>
      </c>
      <c r="BP102" s="16">
        <v>18.336556302664057</v>
      </c>
      <c r="BQ102" s="16">
        <v>727.94004596135835</v>
      </c>
      <c r="BR102" s="16">
        <v>0</v>
      </c>
      <c r="BS102" s="16">
        <f t="shared" si="3"/>
        <v>2535.2590007660228</v>
      </c>
      <c r="BT102" s="16">
        <v>562.62784917865349</v>
      </c>
      <c r="BU102" s="16">
        <v>0</v>
      </c>
      <c r="BV102" s="16">
        <v>0</v>
      </c>
      <c r="BW102" s="16">
        <v>1061.113150055324</v>
      </c>
      <c r="BX102" s="16">
        <v>0</v>
      </c>
      <c r="BY102" s="16">
        <v>0</v>
      </c>
      <c r="BZ102" s="16">
        <f t="shared" si="4"/>
        <v>1623.7409992339776</v>
      </c>
      <c r="CA102" s="16">
        <f t="shared" si="5"/>
        <v>4159</v>
      </c>
    </row>
    <row r="103" spans="1:79" x14ac:dyDescent="0.2">
      <c r="A103" s="18" t="s">
        <v>294</v>
      </c>
      <c r="B103" s="15" t="s">
        <v>54</v>
      </c>
      <c r="C103" s="16">
        <v>1.2380002103605408E-2</v>
      </c>
      <c r="D103" s="16">
        <v>0</v>
      </c>
      <c r="E103" s="16">
        <v>2.4760004207210817E-2</v>
      </c>
      <c r="F103" s="16">
        <v>1.2380002103605408E-2</v>
      </c>
      <c r="G103" s="16">
        <v>2.8350204817256386</v>
      </c>
      <c r="H103" s="16">
        <v>0</v>
      </c>
      <c r="I103" s="16">
        <v>9.9040016828843266E-2</v>
      </c>
      <c r="J103" s="16">
        <v>2.4760004207210817E-2</v>
      </c>
      <c r="K103" s="16">
        <v>0</v>
      </c>
      <c r="L103" s="16">
        <v>2.0550803491984979</v>
      </c>
      <c r="M103" s="16">
        <v>1.2380002103605408E-2</v>
      </c>
      <c r="N103" s="16">
        <v>0</v>
      </c>
      <c r="O103" s="16">
        <v>0.1238000210360541</v>
      </c>
      <c r="P103" s="16">
        <v>2.4760004207210817E-2</v>
      </c>
      <c r="Q103" s="16">
        <v>0</v>
      </c>
      <c r="R103" s="16">
        <v>0</v>
      </c>
      <c r="S103" s="16">
        <v>4.9520008414421633E-2</v>
      </c>
      <c r="T103" s="16">
        <v>0.18570003155408113</v>
      </c>
      <c r="U103" s="16">
        <v>0</v>
      </c>
      <c r="V103" s="16">
        <v>2.4760004207210817E-2</v>
      </c>
      <c r="W103" s="16">
        <v>1.547500262950676</v>
      </c>
      <c r="X103" s="16">
        <v>1.8941403218516275</v>
      </c>
      <c r="Y103" s="16">
        <v>1.2380002103605408E-2</v>
      </c>
      <c r="Z103" s="16">
        <v>4.2463407215366553</v>
      </c>
      <c r="AA103" s="16">
        <v>0.16094002734687032</v>
      </c>
      <c r="AB103" s="16">
        <v>0</v>
      </c>
      <c r="AC103" s="16">
        <v>0.42092007152258387</v>
      </c>
      <c r="AD103" s="16">
        <v>0.96564016408122189</v>
      </c>
      <c r="AE103" s="16">
        <v>0.38378006521176772</v>
      </c>
      <c r="AF103" s="16">
        <v>1.2380002103605408E-2</v>
      </c>
      <c r="AG103" s="16">
        <v>0</v>
      </c>
      <c r="AH103" s="16">
        <v>1.4608402482254383</v>
      </c>
      <c r="AI103" s="16">
        <v>6.1281010412846779</v>
      </c>
      <c r="AJ103" s="16">
        <v>0.19808003365768653</v>
      </c>
      <c r="AK103" s="16">
        <v>0</v>
      </c>
      <c r="AL103" s="16">
        <v>0</v>
      </c>
      <c r="AM103" s="16">
        <v>1.2256202082569354</v>
      </c>
      <c r="AN103" s="16">
        <v>4.2834807278474711</v>
      </c>
      <c r="AO103" s="16">
        <v>1.2380002103605408E-2</v>
      </c>
      <c r="AP103" s="16">
        <v>0</v>
      </c>
      <c r="AQ103" s="16">
        <v>2.3026803912706062</v>
      </c>
      <c r="AR103" s="16">
        <v>8.9631215230103169</v>
      </c>
      <c r="AS103" s="16">
        <v>0.14856002524326492</v>
      </c>
      <c r="AT103" s="16">
        <v>0</v>
      </c>
      <c r="AU103" s="16">
        <v>11.414361939524186</v>
      </c>
      <c r="AV103" s="16">
        <v>0.47044007993700554</v>
      </c>
      <c r="AW103" s="16">
        <v>3.8749406584284927</v>
      </c>
      <c r="AX103" s="16">
        <v>0</v>
      </c>
      <c r="AY103" s="16">
        <v>0</v>
      </c>
      <c r="AZ103" s="16">
        <v>9.7430616555374581</v>
      </c>
      <c r="BA103" s="16">
        <v>0.64376010938748129</v>
      </c>
      <c r="BB103" s="16">
        <v>0.29712005048652984</v>
      </c>
      <c r="BC103" s="16">
        <v>38.464666535902005</v>
      </c>
      <c r="BD103" s="16">
        <v>1.0894401851172759</v>
      </c>
      <c r="BE103" s="16">
        <v>21.578343666584228</v>
      </c>
      <c r="BF103" s="16">
        <v>1.2380002103605408E-2</v>
      </c>
      <c r="BG103" s="16">
        <v>3.9492206710501252</v>
      </c>
      <c r="BH103" s="16">
        <v>0</v>
      </c>
      <c r="BI103" s="16">
        <v>26.443684493301156</v>
      </c>
      <c r="BJ103" s="16">
        <v>4.9520008414421633E-2</v>
      </c>
      <c r="BK103" s="16">
        <v>148.75810527692261</v>
      </c>
      <c r="BL103" s="16">
        <v>28.313064810945573</v>
      </c>
      <c r="BM103" s="16">
        <v>3.5406806016311472</v>
      </c>
      <c r="BN103" s="16">
        <v>72.026852238776272</v>
      </c>
      <c r="BO103" s="16">
        <v>63.001830705247926</v>
      </c>
      <c r="BP103" s="16">
        <v>0.6685201135946921</v>
      </c>
      <c r="BQ103" s="16">
        <v>129.01200192167198</v>
      </c>
      <c r="BR103" s="16">
        <v>0</v>
      </c>
      <c r="BS103" s="16">
        <f t="shared" si="3"/>
        <v>603.20322249606988</v>
      </c>
      <c r="BT103" s="16">
        <v>64.091270890365195</v>
      </c>
      <c r="BU103" s="16">
        <v>0</v>
      </c>
      <c r="BV103" s="16">
        <v>0</v>
      </c>
      <c r="BW103" s="16">
        <v>3687.7055066135645</v>
      </c>
      <c r="BX103" s="16">
        <v>0</v>
      </c>
      <c r="BY103" s="16">
        <v>0</v>
      </c>
      <c r="BZ103" s="16">
        <f t="shared" si="4"/>
        <v>3751.7967775039297</v>
      </c>
      <c r="CA103" s="16">
        <f t="shared" si="5"/>
        <v>4355</v>
      </c>
    </row>
    <row r="104" spans="1:79" x14ac:dyDescent="0.2">
      <c r="A104" s="18" t="s">
        <v>295</v>
      </c>
      <c r="B104" s="15" t="s">
        <v>217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5.686615724434362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0.10491910930690707</v>
      </c>
      <c r="AK104" s="16">
        <v>0</v>
      </c>
      <c r="AL104" s="16">
        <v>0</v>
      </c>
      <c r="AM104" s="16">
        <v>0.52459554653453522</v>
      </c>
      <c r="AN104" s="16">
        <v>4.0498776192466126</v>
      </c>
      <c r="AO104" s="16">
        <v>0.18885439675243271</v>
      </c>
      <c r="AP104" s="16">
        <v>0</v>
      </c>
      <c r="AQ104" s="16">
        <v>0</v>
      </c>
      <c r="AR104" s="16">
        <v>8.8971404692257181</v>
      </c>
      <c r="AS104" s="16">
        <v>0</v>
      </c>
      <c r="AT104" s="16">
        <v>0</v>
      </c>
      <c r="AU104" s="16">
        <v>0</v>
      </c>
      <c r="AV104" s="16">
        <v>0</v>
      </c>
      <c r="AW104" s="16">
        <v>2.3292042266133368</v>
      </c>
      <c r="AX104" s="16">
        <v>0</v>
      </c>
      <c r="AY104" s="16">
        <v>0.50361172467315385</v>
      </c>
      <c r="AZ104" s="16">
        <v>6.2951465584144231E-2</v>
      </c>
      <c r="BA104" s="16">
        <v>3.7561041131872726</v>
      </c>
      <c r="BB104" s="16">
        <v>2.098382186138141E-2</v>
      </c>
      <c r="BC104" s="16">
        <v>46.856874216464682</v>
      </c>
      <c r="BD104" s="16">
        <v>1.7206733926332756</v>
      </c>
      <c r="BE104" s="16">
        <v>10.596830039997613</v>
      </c>
      <c r="BF104" s="16">
        <v>4.2597158378604263</v>
      </c>
      <c r="BG104" s="16">
        <v>67.630857859232293</v>
      </c>
      <c r="BH104" s="16">
        <v>0.79738523073249368</v>
      </c>
      <c r="BI104" s="16">
        <v>0.12590293116828846</v>
      </c>
      <c r="BJ104" s="16">
        <v>0</v>
      </c>
      <c r="BK104" s="16">
        <v>32.189182735359083</v>
      </c>
      <c r="BL104" s="16">
        <v>72.60402364037968</v>
      </c>
      <c r="BM104" s="16">
        <v>55.166467673571724</v>
      </c>
      <c r="BN104" s="16">
        <v>1.4688675302966987</v>
      </c>
      <c r="BO104" s="16">
        <v>4.9941496030087755</v>
      </c>
      <c r="BP104" s="16">
        <v>0</v>
      </c>
      <c r="BQ104" s="16">
        <v>4.7423437406721991</v>
      </c>
      <c r="BR104" s="16">
        <v>0</v>
      </c>
      <c r="BS104" s="16">
        <f t="shared" si="3"/>
        <v>329.27813264879711</v>
      </c>
      <c r="BT104" s="16">
        <v>26.355680257895052</v>
      </c>
      <c r="BU104" s="16">
        <v>0</v>
      </c>
      <c r="BV104" s="16">
        <v>0</v>
      </c>
      <c r="BW104" s="16">
        <v>353.6403498298609</v>
      </c>
      <c r="BX104" s="16">
        <v>0</v>
      </c>
      <c r="BY104" s="16">
        <v>-6.2741627365530412</v>
      </c>
      <c r="BZ104" s="16">
        <f t="shared" si="4"/>
        <v>373.72186735120295</v>
      </c>
      <c r="CA104" s="16">
        <f t="shared" si="5"/>
        <v>703</v>
      </c>
    </row>
    <row r="105" spans="1:79" x14ac:dyDescent="0.2">
      <c r="A105" s="18" t="s">
        <v>296</v>
      </c>
      <c r="B105" s="15" t="s">
        <v>297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3.5607091187838745E-2</v>
      </c>
      <c r="AT105" s="16">
        <v>0</v>
      </c>
      <c r="AU105" s="16">
        <v>0</v>
      </c>
      <c r="AV105" s="16">
        <v>0</v>
      </c>
      <c r="AW105" s="16">
        <v>0.14242836475135498</v>
      </c>
      <c r="AX105" s="16">
        <v>0</v>
      </c>
      <c r="AY105" s="16">
        <v>0.39167800306622619</v>
      </c>
      <c r="AZ105" s="16">
        <v>206.23627215996197</v>
      </c>
      <c r="BA105" s="16">
        <v>186.54555073308717</v>
      </c>
      <c r="BB105" s="16">
        <v>3.5607091187838745E-2</v>
      </c>
      <c r="BC105" s="16">
        <v>7.121418237567749E-2</v>
      </c>
      <c r="BD105" s="16">
        <v>0</v>
      </c>
      <c r="BE105" s="16">
        <v>0</v>
      </c>
      <c r="BF105" s="16">
        <v>0</v>
      </c>
      <c r="BG105" s="16">
        <v>1136.4003152598734</v>
      </c>
      <c r="BH105" s="16">
        <v>0</v>
      </c>
      <c r="BI105" s="16">
        <v>1.4954978298892272</v>
      </c>
      <c r="BJ105" s="16">
        <v>0.10682127356351624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5.5190991341150051</v>
      </c>
      <c r="BQ105" s="16">
        <v>0</v>
      </c>
      <c r="BR105" s="16">
        <v>0</v>
      </c>
      <c r="BS105" s="16">
        <f t="shared" si="3"/>
        <v>1536.9800911230595</v>
      </c>
      <c r="BT105" s="16">
        <v>33.114594804690029</v>
      </c>
      <c r="BU105" s="16">
        <v>0</v>
      </c>
      <c r="BV105" s="16">
        <v>0</v>
      </c>
      <c r="BW105" s="16">
        <v>78.905314072250647</v>
      </c>
      <c r="BX105" s="16">
        <v>0</v>
      </c>
      <c r="BY105" s="16">
        <v>0</v>
      </c>
      <c r="BZ105" s="16">
        <f t="shared" si="4"/>
        <v>112.01990887694068</v>
      </c>
      <c r="CA105" s="16">
        <f t="shared" si="5"/>
        <v>1649.0000000000002</v>
      </c>
    </row>
    <row r="106" spans="1:79" x14ac:dyDescent="0.2">
      <c r="A106" s="18" t="s">
        <v>298</v>
      </c>
      <c r="B106" s="15" t="s">
        <v>218</v>
      </c>
      <c r="C106" s="16">
        <v>0.18190149340265765</v>
      </c>
      <c r="D106" s="16">
        <v>9.0950746701328827E-2</v>
      </c>
      <c r="E106" s="16">
        <v>0.27285224010398645</v>
      </c>
      <c r="F106" s="16">
        <v>0.90950746701328811</v>
      </c>
      <c r="G106" s="16">
        <v>23.192440408838848</v>
      </c>
      <c r="H106" s="16">
        <v>4.3656358416637833</v>
      </c>
      <c r="I106" s="16">
        <v>0.81855672031195936</v>
      </c>
      <c r="J106" s="16">
        <v>27.55807625050263</v>
      </c>
      <c r="K106" s="16">
        <v>5.4873617176468388</v>
      </c>
      <c r="L106" s="16">
        <v>46.41519773324481</v>
      </c>
      <c r="M106" s="16">
        <v>13.612295089632214</v>
      </c>
      <c r="N106" s="16">
        <v>0.5760213957750826</v>
      </c>
      <c r="O106" s="16">
        <v>6.7000383403312229</v>
      </c>
      <c r="P106" s="16">
        <v>18.40236774923553</v>
      </c>
      <c r="Q106" s="16">
        <v>4.7900726596033181</v>
      </c>
      <c r="R106" s="16">
        <v>3.5470791213518242</v>
      </c>
      <c r="S106" s="16">
        <v>13.09690752499135</v>
      </c>
      <c r="T106" s="16">
        <v>9.4891945725053066</v>
      </c>
      <c r="U106" s="16">
        <v>6.8213060025996608</v>
      </c>
      <c r="V106" s="16">
        <v>3.9108821081571392</v>
      </c>
      <c r="W106" s="16">
        <v>9.6104622347737454</v>
      </c>
      <c r="X106" s="16">
        <v>9.5195114880724159</v>
      </c>
      <c r="Y106" s="16">
        <v>1.0004582137146172</v>
      </c>
      <c r="Z106" s="16">
        <v>8.1249333719853745</v>
      </c>
      <c r="AA106" s="16">
        <v>11.247575675397664</v>
      </c>
      <c r="AB106" s="16">
        <v>13.339442849528227</v>
      </c>
      <c r="AC106" s="16">
        <v>6.3968691846601278</v>
      </c>
      <c r="AD106" s="16">
        <v>2.4253532453687687</v>
      </c>
      <c r="AE106" s="16">
        <v>12.066132395709623</v>
      </c>
      <c r="AF106" s="16">
        <v>28.043146899576385</v>
      </c>
      <c r="AG106" s="16">
        <v>14.218633400974406</v>
      </c>
      <c r="AH106" s="16">
        <v>14.188316485407297</v>
      </c>
      <c r="AI106" s="16">
        <v>44.353647474681352</v>
      </c>
      <c r="AJ106" s="16">
        <v>43.89889374117471</v>
      </c>
      <c r="AK106" s="16">
        <v>4.4262696727980027</v>
      </c>
      <c r="AL106" s="16">
        <v>15.128140867987694</v>
      </c>
      <c r="AM106" s="16">
        <v>3.6986636991873718</v>
      </c>
      <c r="AN106" s="16">
        <v>15.188774699121915</v>
      </c>
      <c r="AO106" s="16">
        <v>6.2452846068245789</v>
      </c>
      <c r="AP106" s="16">
        <v>34.712868324340498</v>
      </c>
      <c r="AQ106" s="16">
        <v>36.926003160739505</v>
      </c>
      <c r="AR106" s="16">
        <v>229.04429710951308</v>
      </c>
      <c r="AS106" s="16">
        <v>33.469874786089008</v>
      </c>
      <c r="AT106" s="16">
        <v>1.0914089604159458</v>
      </c>
      <c r="AU106" s="16">
        <v>1.9705995118621245</v>
      </c>
      <c r="AV106" s="16">
        <v>27.55807625050263</v>
      </c>
      <c r="AW106" s="16">
        <v>8.7009547677604573</v>
      </c>
      <c r="AX106" s="16">
        <v>26.891104108026223</v>
      </c>
      <c r="AY106" s="16">
        <v>3.2135930501136181</v>
      </c>
      <c r="AZ106" s="16">
        <v>9.7317298970421824</v>
      </c>
      <c r="BA106" s="16">
        <v>651.60146628388679</v>
      </c>
      <c r="BB106" s="16">
        <v>65.332953047121208</v>
      </c>
      <c r="BC106" s="16">
        <v>257.93631764496854</v>
      </c>
      <c r="BD106" s="16">
        <v>21.7675453771847</v>
      </c>
      <c r="BE106" s="16">
        <v>91.314549688134136</v>
      </c>
      <c r="BF106" s="16">
        <v>11.884230902306966</v>
      </c>
      <c r="BG106" s="16">
        <v>83.098665569447434</v>
      </c>
      <c r="BH106" s="16">
        <v>4.4565865883651119</v>
      </c>
      <c r="BI106" s="16">
        <v>69.092250577442798</v>
      </c>
      <c r="BJ106" s="16">
        <v>9.7317298970421824</v>
      </c>
      <c r="BK106" s="16">
        <v>175.71684262696726</v>
      </c>
      <c r="BL106" s="16">
        <v>36.198397187128869</v>
      </c>
      <c r="BM106" s="16">
        <v>45.505690266231518</v>
      </c>
      <c r="BN106" s="16">
        <v>16.462085152940517</v>
      </c>
      <c r="BO106" s="16">
        <v>39.806110139614916</v>
      </c>
      <c r="BP106" s="16">
        <v>9.1253915856999921</v>
      </c>
      <c r="BQ106" s="16">
        <v>56.541047532659412</v>
      </c>
      <c r="BR106" s="16">
        <v>0</v>
      </c>
      <c r="BS106" s="16">
        <f t="shared" si="3"/>
        <v>2512.2415253841041</v>
      </c>
      <c r="BT106" s="16">
        <v>54.479497274095962</v>
      </c>
      <c r="BU106" s="16">
        <v>0</v>
      </c>
      <c r="BV106" s="16">
        <v>0</v>
      </c>
      <c r="BW106" s="16">
        <v>3917.2789773417999</v>
      </c>
      <c r="BX106" s="16">
        <v>0</v>
      </c>
      <c r="BY106" s="16">
        <v>0</v>
      </c>
      <c r="BZ106" s="16">
        <f t="shared" si="4"/>
        <v>3971.7584746158959</v>
      </c>
      <c r="CA106" s="16">
        <f t="shared" si="5"/>
        <v>6484</v>
      </c>
    </row>
    <row r="107" spans="1:79" x14ac:dyDescent="0.2">
      <c r="A107" s="18" t="s">
        <v>299</v>
      </c>
      <c r="B107" s="15" t="s">
        <v>300</v>
      </c>
      <c r="C107" s="16">
        <v>0.94296232291047866</v>
      </c>
      <c r="D107" s="16">
        <v>0.40998361865672983</v>
      </c>
      <c r="E107" s="16">
        <v>4.0998361865672982E-2</v>
      </c>
      <c r="F107" s="16">
        <v>4.0998361865672982E-2</v>
      </c>
      <c r="G107" s="16">
        <v>3.5668574823135497</v>
      </c>
      <c r="H107" s="16">
        <v>18.777249734478225</v>
      </c>
      <c r="I107" s="16">
        <v>1.7219311983582655</v>
      </c>
      <c r="J107" s="16">
        <v>31.568738636568199</v>
      </c>
      <c r="K107" s="16">
        <v>1.0249590466418246</v>
      </c>
      <c r="L107" s="16">
        <v>55.798770499180939</v>
      </c>
      <c r="M107" s="16">
        <v>4.3458263577613367</v>
      </c>
      <c r="N107" s="16">
        <v>2.2959082644776871</v>
      </c>
      <c r="O107" s="16">
        <v>2.2549099026120141</v>
      </c>
      <c r="P107" s="16">
        <v>2.5009000738060521</v>
      </c>
      <c r="Q107" s="16">
        <v>0.69697215171644067</v>
      </c>
      <c r="R107" s="16">
        <v>0.73797051358211374</v>
      </c>
      <c r="S107" s="16">
        <v>12.094516750373531</v>
      </c>
      <c r="T107" s="16">
        <v>0.12299508559701895</v>
      </c>
      <c r="U107" s="16">
        <v>2.4189033500747064</v>
      </c>
      <c r="V107" s="16">
        <v>8.1996723731345963E-2</v>
      </c>
      <c r="W107" s="16">
        <v>21.729131788806679</v>
      </c>
      <c r="X107" s="16">
        <v>15.825367680149771</v>
      </c>
      <c r="Y107" s="16">
        <v>1.1479541322388436</v>
      </c>
      <c r="Z107" s="16">
        <v>24.025040053284368</v>
      </c>
      <c r="AA107" s="16">
        <v>8.8966445248510375</v>
      </c>
      <c r="AB107" s="16">
        <v>4.9608017857464315</v>
      </c>
      <c r="AC107" s="16">
        <v>10.98756098000036</v>
      </c>
      <c r="AD107" s="16">
        <v>1.7219311983582655</v>
      </c>
      <c r="AE107" s="16">
        <v>6.6007362603733508</v>
      </c>
      <c r="AF107" s="16">
        <v>11.520539684254109</v>
      </c>
      <c r="AG107" s="16">
        <v>19.843207142985726</v>
      </c>
      <c r="AH107" s="16">
        <v>10.45458227574661</v>
      </c>
      <c r="AI107" s="16">
        <v>51.739932674479306</v>
      </c>
      <c r="AJ107" s="16">
        <v>8.3226674587316154</v>
      </c>
      <c r="AK107" s="16">
        <v>2.992880416194128</v>
      </c>
      <c r="AL107" s="16">
        <v>8.1996723731345966</v>
      </c>
      <c r="AM107" s="16">
        <v>6.6007362603733508</v>
      </c>
      <c r="AN107" s="16">
        <v>84.825610700077405</v>
      </c>
      <c r="AO107" s="16">
        <v>21.565138341343992</v>
      </c>
      <c r="AP107" s="16">
        <v>23.943043329553024</v>
      </c>
      <c r="AQ107" s="16">
        <v>27.345907364403878</v>
      </c>
      <c r="AR107" s="16">
        <v>518.17829562024087</v>
      </c>
      <c r="AS107" s="16">
        <v>54.035840938956994</v>
      </c>
      <c r="AT107" s="16">
        <v>4.0998361865672982E-2</v>
      </c>
      <c r="AU107" s="16">
        <v>43.622257025076053</v>
      </c>
      <c r="AV107" s="16">
        <v>75.354989109106938</v>
      </c>
      <c r="AW107" s="16">
        <v>4.427823081492682</v>
      </c>
      <c r="AX107" s="16">
        <v>6.5187395366420047</v>
      </c>
      <c r="AY107" s="16">
        <v>25.336987632985903</v>
      </c>
      <c r="AZ107" s="16">
        <v>57.971683678061602</v>
      </c>
      <c r="BA107" s="16">
        <v>157.26971611672155</v>
      </c>
      <c r="BB107" s="16">
        <v>681.76175946427611</v>
      </c>
      <c r="BC107" s="16">
        <v>828.86388183831082</v>
      </c>
      <c r="BD107" s="16">
        <v>23.123076092239561</v>
      </c>
      <c r="BE107" s="16">
        <v>159.44262929560222</v>
      </c>
      <c r="BF107" s="16">
        <v>1.8039279220896114</v>
      </c>
      <c r="BG107" s="16">
        <v>505.59179852747923</v>
      </c>
      <c r="BH107" s="16">
        <v>24.353026948209756</v>
      </c>
      <c r="BI107" s="16">
        <v>64.162436319778223</v>
      </c>
      <c r="BJ107" s="16">
        <v>10.372585552015266</v>
      </c>
      <c r="BK107" s="16">
        <v>644.41225180464801</v>
      </c>
      <c r="BL107" s="16">
        <v>72.567100502241175</v>
      </c>
      <c r="BM107" s="16">
        <v>23.451062987164949</v>
      </c>
      <c r="BN107" s="16">
        <v>109.13763928642148</v>
      </c>
      <c r="BO107" s="16">
        <v>0</v>
      </c>
      <c r="BP107" s="16">
        <v>9.6756134002988254</v>
      </c>
      <c r="BQ107" s="16">
        <v>78.142877715972702</v>
      </c>
      <c r="BR107" s="16">
        <v>0</v>
      </c>
      <c r="BS107" s="16">
        <f t="shared" si="3"/>
        <v>4694.3124336195579</v>
      </c>
      <c r="BT107" s="16">
        <v>343.07429209195158</v>
      </c>
      <c r="BU107" s="16">
        <v>0</v>
      </c>
      <c r="BV107" s="16">
        <v>0</v>
      </c>
      <c r="BW107" s="16">
        <v>187.2395186405285</v>
      </c>
      <c r="BX107" s="16">
        <v>3882.8318572122912</v>
      </c>
      <c r="BY107" s="16">
        <v>2.5418984356717251</v>
      </c>
      <c r="BZ107" s="16">
        <f t="shared" si="4"/>
        <v>4415.6875663804431</v>
      </c>
      <c r="CA107" s="16">
        <f t="shared" si="5"/>
        <v>9110</v>
      </c>
    </row>
    <row r="108" spans="1:79" x14ac:dyDescent="0.2">
      <c r="A108" s="18" t="s">
        <v>301</v>
      </c>
      <c r="B108" s="15" t="s">
        <v>302</v>
      </c>
      <c r="C108" s="16">
        <v>927.00458678054883</v>
      </c>
      <c r="D108" s="16">
        <v>330.03761184850111</v>
      </c>
      <c r="E108" s="16">
        <v>81.310455230839437</v>
      </c>
      <c r="F108" s="16">
        <v>85.888255659385351</v>
      </c>
      <c r="G108" s="16">
        <v>604.05166607146407</v>
      </c>
      <c r="H108" s="16">
        <v>207.0909717675535</v>
      </c>
      <c r="I108" s="16">
        <v>75.31571657441026</v>
      </c>
      <c r="J108" s="16">
        <v>805.80187067238057</v>
      </c>
      <c r="K108" s="16">
        <v>239.57155576056982</v>
      </c>
      <c r="L108" s="16">
        <v>779.09803483919609</v>
      </c>
      <c r="M108" s="16">
        <v>214.39365340356727</v>
      </c>
      <c r="N108" s="16">
        <v>45.342023292264351</v>
      </c>
      <c r="O108" s="16">
        <v>120.33075412177845</v>
      </c>
      <c r="P108" s="16">
        <v>147.47057094815784</v>
      </c>
      <c r="Q108" s="16">
        <v>108.88625305041367</v>
      </c>
      <c r="R108" s="16">
        <v>77.168635795488356</v>
      </c>
      <c r="S108" s="16">
        <v>345.18795136202209</v>
      </c>
      <c r="T108" s="16">
        <v>50.028818969108976</v>
      </c>
      <c r="U108" s="16">
        <v>456.79908561990356</v>
      </c>
      <c r="V108" s="16">
        <v>190.30570352955183</v>
      </c>
      <c r="W108" s="16">
        <v>543.55930326567864</v>
      </c>
      <c r="X108" s="16">
        <v>214.50264865186597</v>
      </c>
      <c r="Y108" s="16">
        <v>121.42070660476558</v>
      </c>
      <c r="Z108" s="16">
        <v>169.26962060790032</v>
      </c>
      <c r="AA108" s="16">
        <v>269.21826329781959</v>
      </c>
      <c r="AB108" s="16">
        <v>275.43099245084619</v>
      </c>
      <c r="AC108" s="16">
        <v>363.93513406940065</v>
      </c>
      <c r="AD108" s="16">
        <v>174.82837827113468</v>
      </c>
      <c r="AE108" s="16">
        <v>240.87949874015433</v>
      </c>
      <c r="AF108" s="16">
        <v>263.98649137948138</v>
      </c>
      <c r="AG108" s="16">
        <v>200.7692473662282</v>
      </c>
      <c r="AH108" s="16">
        <v>322.51693971588992</v>
      </c>
      <c r="AI108" s="16">
        <v>486.33679790885463</v>
      </c>
      <c r="AJ108" s="16">
        <v>201.42321885602047</v>
      </c>
      <c r="AK108" s="16">
        <v>84.907298424696947</v>
      </c>
      <c r="AL108" s="16">
        <v>148.99650442433983</v>
      </c>
      <c r="AM108" s="16">
        <v>102.12854765589351</v>
      </c>
      <c r="AN108" s="16">
        <v>1110.770575412178</v>
      </c>
      <c r="AO108" s="16">
        <v>210.4698244648136</v>
      </c>
      <c r="AP108" s="16">
        <v>1110.1166039223856</v>
      </c>
      <c r="AQ108" s="16">
        <v>403.50040920183324</v>
      </c>
      <c r="AR108" s="16">
        <v>3955.7645465051683</v>
      </c>
      <c r="AS108" s="16">
        <v>1327.2351385334205</v>
      </c>
      <c r="AT108" s="16">
        <v>88.504141618554456</v>
      </c>
      <c r="AU108" s="16">
        <v>214.72063914846339</v>
      </c>
      <c r="AV108" s="16">
        <v>496.80034174553106</v>
      </c>
      <c r="AW108" s="16">
        <v>92.318975309009375</v>
      </c>
      <c r="AX108" s="16">
        <v>464.97372924230706</v>
      </c>
      <c r="AY108" s="16">
        <v>57.658486350018848</v>
      </c>
      <c r="AZ108" s="16">
        <v>126.87046901970122</v>
      </c>
      <c r="BA108" s="16">
        <v>975.50747227347574</v>
      </c>
      <c r="BB108" s="16">
        <v>437.07094567783668</v>
      </c>
      <c r="BC108" s="16">
        <v>10987.157009503402</v>
      </c>
      <c r="BD108" s="16">
        <v>3130.7795121322142</v>
      </c>
      <c r="BE108" s="16">
        <v>656.69637099974204</v>
      </c>
      <c r="BF108" s="16">
        <v>182.89402664523936</v>
      </c>
      <c r="BG108" s="16">
        <v>128.61439299248062</v>
      </c>
      <c r="BH108" s="16">
        <v>191.0686702676428</v>
      </c>
      <c r="BI108" s="16">
        <v>779.2070300874949</v>
      </c>
      <c r="BJ108" s="16">
        <v>143.98272300259904</v>
      </c>
      <c r="BK108" s="16">
        <v>7499.5270544412033</v>
      </c>
      <c r="BL108" s="16">
        <v>95.915818502866898</v>
      </c>
      <c r="BM108" s="16">
        <v>302.57080927722558</v>
      </c>
      <c r="BN108" s="16">
        <v>52.317719183381939</v>
      </c>
      <c r="BO108" s="16">
        <v>772.34032944467594</v>
      </c>
      <c r="BP108" s="16">
        <v>120.43974937007717</v>
      </c>
      <c r="BQ108" s="16">
        <v>347.58584682459377</v>
      </c>
      <c r="BR108" s="16">
        <v>0</v>
      </c>
      <c r="BS108" s="16">
        <f t="shared" si="3"/>
        <v>46538.573128087613</v>
      </c>
      <c r="BT108" s="16">
        <v>832.72369700216257</v>
      </c>
      <c r="BU108" s="16">
        <v>249.1631376108565</v>
      </c>
      <c r="BV108" s="16">
        <v>0</v>
      </c>
      <c r="BW108" s="16">
        <v>40278.540037299368</v>
      </c>
      <c r="BX108" s="16">
        <v>0</v>
      </c>
      <c r="BY108" s="16">
        <v>0</v>
      </c>
      <c r="BZ108" s="16">
        <f t="shared" si="4"/>
        <v>41360.426871912387</v>
      </c>
      <c r="CA108" s="16">
        <f t="shared" si="5"/>
        <v>87899</v>
      </c>
    </row>
    <row r="109" spans="1:79" x14ac:dyDescent="0.2">
      <c r="A109" s="18" t="s">
        <v>219</v>
      </c>
      <c r="B109" s="15" t="s">
        <v>303</v>
      </c>
      <c r="C109" s="16">
        <v>3.7703808159433243E-2</v>
      </c>
      <c r="D109" s="16">
        <v>3.2990832139504093E-2</v>
      </c>
      <c r="E109" s="16">
        <v>4.7129760199291562E-2</v>
      </c>
      <c r="F109" s="16">
        <v>0.1272503525380872</v>
      </c>
      <c r="G109" s="16">
        <v>2.4648864584229488</v>
      </c>
      <c r="H109" s="16">
        <v>0.28277856119574935</v>
      </c>
      <c r="I109" s="16">
        <v>0.11782440049822888</v>
      </c>
      <c r="J109" s="16">
        <v>4.3972066265939027</v>
      </c>
      <c r="K109" s="16">
        <v>0.86718758766696469</v>
      </c>
      <c r="L109" s="16">
        <v>3.1294160772329596</v>
      </c>
      <c r="M109" s="16">
        <v>0.43359379383348234</v>
      </c>
      <c r="N109" s="16">
        <v>0.13196332855801637</v>
      </c>
      <c r="O109" s="16">
        <v>1.8899033839915915</v>
      </c>
      <c r="P109" s="16">
        <v>2.3517750339446488</v>
      </c>
      <c r="Q109" s="16">
        <v>0.51371438617227794</v>
      </c>
      <c r="R109" s="16">
        <v>0.24036177701638695</v>
      </c>
      <c r="S109" s="16">
        <v>1.0132898442847684</v>
      </c>
      <c r="T109" s="16">
        <v>0.29220451323560764</v>
      </c>
      <c r="U109" s="16">
        <v>1.0415677004043433</v>
      </c>
      <c r="V109" s="16">
        <v>1.0085768682648393</v>
      </c>
      <c r="W109" s="16">
        <v>1.0698455565239184</v>
      </c>
      <c r="X109" s="16">
        <v>0.65510366677015275</v>
      </c>
      <c r="Y109" s="16">
        <v>0.99915091622498098</v>
      </c>
      <c r="Z109" s="16">
        <v>1.5270042304570464</v>
      </c>
      <c r="AA109" s="16">
        <v>2.4695994344428773</v>
      </c>
      <c r="AB109" s="16">
        <v>1.0792715085637767</v>
      </c>
      <c r="AC109" s="16">
        <v>1.7909308875730792</v>
      </c>
      <c r="AD109" s="16">
        <v>6.5981664279008187E-2</v>
      </c>
      <c r="AE109" s="16">
        <v>1.5929858947360545</v>
      </c>
      <c r="AF109" s="16">
        <v>1.1452531728427848</v>
      </c>
      <c r="AG109" s="16">
        <v>0.68338152288972753</v>
      </c>
      <c r="AH109" s="16">
        <v>1.2630775733410138</v>
      </c>
      <c r="AI109" s="16">
        <v>0.73993723512887744</v>
      </c>
      <c r="AJ109" s="16">
        <v>1.3149203095602344</v>
      </c>
      <c r="AK109" s="16">
        <v>0.25450070507617439</v>
      </c>
      <c r="AL109" s="16">
        <v>1.4657355421979676</v>
      </c>
      <c r="AM109" s="16">
        <v>0.32990832139504089</v>
      </c>
      <c r="AN109" s="16">
        <v>7.1448716462126001</v>
      </c>
      <c r="AO109" s="16">
        <v>1.8899033839915915</v>
      </c>
      <c r="AP109" s="16">
        <v>6.3860825070040059</v>
      </c>
      <c r="AQ109" s="16">
        <v>22.004885037049227</v>
      </c>
      <c r="AR109" s="16">
        <v>232.21775445394934</v>
      </c>
      <c r="AS109" s="16">
        <v>7.8329661451222563</v>
      </c>
      <c r="AT109" s="16">
        <v>0.43359379383348234</v>
      </c>
      <c r="AU109" s="16">
        <v>0.59854795453100273</v>
      </c>
      <c r="AV109" s="16">
        <v>16.844176295226802</v>
      </c>
      <c r="AW109" s="16">
        <v>7.5926043681058699</v>
      </c>
      <c r="AX109" s="16">
        <v>35.361459077528458</v>
      </c>
      <c r="AY109" s="16">
        <v>1.0274287723445559</v>
      </c>
      <c r="AZ109" s="16">
        <v>2.6392665711603271</v>
      </c>
      <c r="BA109" s="16">
        <v>12.244311699775947</v>
      </c>
      <c r="BB109" s="16">
        <v>11.848421714101898</v>
      </c>
      <c r="BC109" s="16">
        <v>29.738878685752972</v>
      </c>
      <c r="BD109" s="16">
        <v>13.56865796137604</v>
      </c>
      <c r="BE109" s="16">
        <v>30.525945681081144</v>
      </c>
      <c r="BF109" s="16">
        <v>4.8119485163476678</v>
      </c>
      <c r="BG109" s="16">
        <v>6.989343437554937</v>
      </c>
      <c r="BH109" s="16">
        <v>6.965778557455292</v>
      </c>
      <c r="BI109" s="16">
        <v>21.863495756451353</v>
      </c>
      <c r="BJ109" s="16">
        <v>1.6071248227958421</v>
      </c>
      <c r="BK109" s="16">
        <v>13.554519033316252</v>
      </c>
      <c r="BL109" s="16">
        <v>3.5630098710664417</v>
      </c>
      <c r="BM109" s="16">
        <v>28.320272903754297</v>
      </c>
      <c r="BN109" s="16">
        <v>2.5591459788215318</v>
      </c>
      <c r="BO109" s="16">
        <v>14.808170654617408</v>
      </c>
      <c r="BP109" s="16">
        <v>24.309530310794585</v>
      </c>
      <c r="BQ109" s="16">
        <v>22.320654430384479</v>
      </c>
      <c r="BR109" s="16">
        <v>0</v>
      </c>
      <c r="BS109" s="16">
        <f t="shared" si="3"/>
        <v>630.44066325786343</v>
      </c>
      <c r="BT109" s="16">
        <v>19.596554290865431</v>
      </c>
      <c r="BU109" s="16">
        <v>0</v>
      </c>
      <c r="BV109" s="16">
        <v>0</v>
      </c>
      <c r="BW109" s="16">
        <v>609.96278245127121</v>
      </c>
      <c r="BX109" s="16">
        <v>0</v>
      </c>
      <c r="BY109" s="16">
        <v>0</v>
      </c>
      <c r="BZ109" s="16">
        <f t="shared" si="4"/>
        <v>629.55933674213668</v>
      </c>
      <c r="CA109" s="16">
        <f t="shared" si="5"/>
        <v>1260</v>
      </c>
    </row>
    <row r="110" spans="1:79" x14ac:dyDescent="0.2">
      <c r="A110" s="18" t="s">
        <v>304</v>
      </c>
      <c r="B110" s="15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f t="shared" si="3"/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f t="shared" si="4"/>
        <v>0</v>
      </c>
      <c r="CA110" s="16">
        <f t="shared" si="5"/>
        <v>0</v>
      </c>
    </row>
    <row r="111" spans="1:79" x14ac:dyDescent="0.2">
      <c r="A111" s="14" t="s">
        <v>305</v>
      </c>
      <c r="B111" s="15" t="s">
        <v>220</v>
      </c>
      <c r="C111" s="16">
        <v>1.2850446129379332</v>
      </c>
      <c r="D111" s="16">
        <v>0.51401784517517324</v>
      </c>
      <c r="E111" s="16">
        <v>2.2616785187707622</v>
      </c>
      <c r="F111" s="16">
        <v>27.191544009766666</v>
      </c>
      <c r="G111" s="16">
        <v>604.17657521889862</v>
      </c>
      <c r="H111" s="16">
        <v>188.74735274832364</v>
      </c>
      <c r="I111" s="16">
        <v>20.149499530866791</v>
      </c>
      <c r="J111" s="16">
        <v>273.81730612481482</v>
      </c>
      <c r="K111" s="16">
        <v>28.733597545292188</v>
      </c>
      <c r="L111" s="16">
        <v>463.43848920993617</v>
      </c>
      <c r="M111" s="16">
        <v>141.14930028510258</v>
      </c>
      <c r="N111" s="16">
        <v>44.154132900547381</v>
      </c>
      <c r="O111" s="16">
        <v>22.66818697222514</v>
      </c>
      <c r="P111" s="16">
        <v>20.046695961831755</v>
      </c>
      <c r="Q111" s="16">
        <v>13.570071112624573</v>
      </c>
      <c r="R111" s="16">
        <v>18.093428150166098</v>
      </c>
      <c r="S111" s="16">
        <v>127.73343452603056</v>
      </c>
      <c r="T111" s="16">
        <v>4.9345713136816638</v>
      </c>
      <c r="U111" s="16">
        <v>382.17226788774133</v>
      </c>
      <c r="V111" s="16">
        <v>50.013936335544358</v>
      </c>
      <c r="W111" s="16">
        <v>250.12108346223931</v>
      </c>
      <c r="X111" s="16">
        <v>255.10705656043848</v>
      </c>
      <c r="Y111" s="16">
        <v>100.59329230078141</v>
      </c>
      <c r="Z111" s="16">
        <v>264.10236885100403</v>
      </c>
      <c r="AA111" s="16">
        <v>106.71010465836596</v>
      </c>
      <c r="AB111" s="16">
        <v>137.80818429146396</v>
      </c>
      <c r="AC111" s="16">
        <v>87.485837248814477</v>
      </c>
      <c r="AD111" s="16">
        <v>49.448516705851667</v>
      </c>
      <c r="AE111" s="16">
        <v>57.724204013171956</v>
      </c>
      <c r="AF111" s="16">
        <v>178.20998692223256</v>
      </c>
      <c r="AG111" s="16">
        <v>92.780221054118769</v>
      </c>
      <c r="AH111" s="16">
        <v>103.88300650990251</v>
      </c>
      <c r="AI111" s="16">
        <v>149.93900543759804</v>
      </c>
      <c r="AJ111" s="16">
        <v>74.943801826540252</v>
      </c>
      <c r="AK111" s="16">
        <v>13.775678250694643</v>
      </c>
      <c r="AL111" s="16">
        <v>28.425186838187081</v>
      </c>
      <c r="AM111" s="16">
        <v>32.074713538930808</v>
      </c>
      <c r="AN111" s="16">
        <v>81.934444520922611</v>
      </c>
      <c r="AO111" s="16">
        <v>96.121337047757407</v>
      </c>
      <c r="AP111" s="16">
        <v>249.09304777188896</v>
      </c>
      <c r="AQ111" s="16">
        <v>456.08803402393124</v>
      </c>
      <c r="AR111" s="16">
        <v>1781.9456638687732</v>
      </c>
      <c r="AS111" s="16">
        <v>172.65859419434071</v>
      </c>
      <c r="AT111" s="16">
        <v>11.668205085476433</v>
      </c>
      <c r="AU111" s="16">
        <v>31.457892124720605</v>
      </c>
      <c r="AV111" s="16">
        <v>141.92032705286536</v>
      </c>
      <c r="AW111" s="16">
        <v>17.939222796613549</v>
      </c>
      <c r="AX111" s="16">
        <v>83.373694487413104</v>
      </c>
      <c r="AY111" s="16">
        <v>24.41584764582073</v>
      </c>
      <c r="AZ111" s="16">
        <v>166.95299611289627</v>
      </c>
      <c r="BA111" s="16">
        <v>197.8454686079242</v>
      </c>
      <c r="BB111" s="16">
        <v>240.50894975746354</v>
      </c>
      <c r="BC111" s="16">
        <v>1002.6946105832105</v>
      </c>
      <c r="BD111" s="16">
        <v>182.83614752880914</v>
      </c>
      <c r="BE111" s="16">
        <v>1103.2365010994745</v>
      </c>
      <c r="BF111" s="16">
        <v>295.92007346734727</v>
      </c>
      <c r="BG111" s="16">
        <v>31.97190996989578</v>
      </c>
      <c r="BH111" s="16">
        <v>63.326998525581345</v>
      </c>
      <c r="BI111" s="16">
        <v>304.0929572056325</v>
      </c>
      <c r="BJ111" s="16">
        <v>96.018533478722361</v>
      </c>
      <c r="BK111" s="16">
        <v>283.12102912248542</v>
      </c>
      <c r="BL111" s="16">
        <v>8.6354997989429112</v>
      </c>
      <c r="BM111" s="16">
        <v>155.90161244163005</v>
      </c>
      <c r="BN111" s="16">
        <v>18.247633503718649</v>
      </c>
      <c r="BO111" s="16">
        <v>207.56040588173497</v>
      </c>
      <c r="BP111" s="16">
        <v>81.42042667574745</v>
      </c>
      <c r="BQ111" s="16">
        <v>216.09310211164285</v>
      </c>
      <c r="BR111" s="16">
        <v>0</v>
      </c>
      <c r="BS111" s="16">
        <f t="shared" si="3"/>
        <v>12222.984545773998</v>
      </c>
      <c r="BT111" s="16">
        <v>793.54074938143253</v>
      </c>
      <c r="BU111" s="16">
        <v>0</v>
      </c>
      <c r="BV111" s="16">
        <v>0</v>
      </c>
      <c r="BW111" s="16">
        <v>1172.4747048445702</v>
      </c>
      <c r="BX111" s="16">
        <v>0</v>
      </c>
      <c r="BY111" s="16">
        <v>0</v>
      </c>
      <c r="BZ111" s="16">
        <f t="shared" si="4"/>
        <v>1966.0154542260027</v>
      </c>
      <c r="CA111" s="16">
        <f t="shared" si="5"/>
        <v>14189</v>
      </c>
    </row>
    <row r="112" spans="1:79" x14ac:dyDescent="0.2">
      <c r="A112" s="14" t="s">
        <v>222</v>
      </c>
      <c r="B112" s="15" t="s">
        <v>221</v>
      </c>
      <c r="C112" s="16">
        <v>0</v>
      </c>
      <c r="D112" s="16">
        <v>0</v>
      </c>
      <c r="E112" s="16">
        <v>0</v>
      </c>
      <c r="F112" s="16">
        <v>2.360849905966148E-3</v>
      </c>
      <c r="G112" s="16">
        <v>0</v>
      </c>
      <c r="H112" s="16">
        <v>0.20303309191308871</v>
      </c>
      <c r="I112" s="16">
        <v>0</v>
      </c>
      <c r="J112" s="16">
        <v>0.11568164539234126</v>
      </c>
      <c r="K112" s="16">
        <v>1.1804249529830739E-2</v>
      </c>
      <c r="L112" s="16">
        <v>5.0758272978272179E-2</v>
      </c>
      <c r="M112" s="16">
        <v>0.11095994558040895</v>
      </c>
      <c r="N112" s="16">
        <v>2.4788924012644552E-2</v>
      </c>
      <c r="O112" s="16">
        <v>0</v>
      </c>
      <c r="P112" s="16">
        <v>1.770637429474611E-2</v>
      </c>
      <c r="Q112" s="16">
        <v>2.71497739186107E-2</v>
      </c>
      <c r="R112" s="16">
        <v>1.2984674482813813E-2</v>
      </c>
      <c r="S112" s="16">
        <v>4.0134448401424508E-2</v>
      </c>
      <c r="T112" s="16">
        <v>1.180424952983074E-3</v>
      </c>
      <c r="U112" s="16">
        <v>0</v>
      </c>
      <c r="V112" s="16">
        <v>0</v>
      </c>
      <c r="W112" s="16">
        <v>0.10505782081549359</v>
      </c>
      <c r="X112" s="16">
        <v>3.0691048777559921E-2</v>
      </c>
      <c r="Y112" s="16">
        <v>7.3186347084950587E-2</v>
      </c>
      <c r="Z112" s="16">
        <v>0.26795646432715775</v>
      </c>
      <c r="AA112" s="16">
        <v>3.8954023448441434E-2</v>
      </c>
      <c r="AB112" s="16">
        <v>3.4232323636509139E-2</v>
      </c>
      <c r="AC112" s="16">
        <v>3.4232323636509139E-2</v>
      </c>
      <c r="AD112" s="16">
        <v>0.14401184426393501</v>
      </c>
      <c r="AE112" s="16">
        <v>1.1804249529830739E-2</v>
      </c>
      <c r="AF112" s="16">
        <v>5.1938697931255252E-2</v>
      </c>
      <c r="AG112" s="16">
        <v>0.16407906846464726</v>
      </c>
      <c r="AH112" s="16">
        <v>0.13810971949901965</v>
      </c>
      <c r="AI112" s="16">
        <v>0.31163218758753147</v>
      </c>
      <c r="AJ112" s="16">
        <v>0.17588331799447801</v>
      </c>
      <c r="AK112" s="16">
        <v>3.1871473730542998E-2</v>
      </c>
      <c r="AL112" s="16">
        <v>2.4788924012644552E-2</v>
      </c>
      <c r="AM112" s="16">
        <v>1.180424952983074E-3</v>
      </c>
      <c r="AN112" s="16">
        <v>0.12276419511023969</v>
      </c>
      <c r="AO112" s="16">
        <v>1.2984674482813813E-2</v>
      </c>
      <c r="AP112" s="16">
        <v>2.5969348965627626E-2</v>
      </c>
      <c r="AQ112" s="16">
        <v>0</v>
      </c>
      <c r="AR112" s="16">
        <v>0.19595054219519026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2.360849905966148E-3</v>
      </c>
      <c r="AZ112" s="16">
        <v>0</v>
      </c>
      <c r="BA112" s="16">
        <v>7.2005922131967506E-2</v>
      </c>
      <c r="BB112" s="16">
        <v>0.13692929454603656</v>
      </c>
      <c r="BC112" s="16">
        <v>8.2629746708815163E-3</v>
      </c>
      <c r="BD112" s="16">
        <v>0</v>
      </c>
      <c r="BE112" s="16">
        <v>0</v>
      </c>
      <c r="BF112" s="16">
        <v>0.99745908527069738</v>
      </c>
      <c r="BG112" s="16">
        <v>0</v>
      </c>
      <c r="BH112" s="16">
        <v>3.8954023448441434E-2</v>
      </c>
      <c r="BI112" s="16">
        <v>5.9021247649153697E-3</v>
      </c>
      <c r="BJ112" s="16">
        <v>0</v>
      </c>
      <c r="BK112" s="16">
        <v>0</v>
      </c>
      <c r="BL112" s="16">
        <v>0</v>
      </c>
      <c r="BM112" s="16">
        <v>1.180424952983074E-3</v>
      </c>
      <c r="BN112" s="16">
        <v>0</v>
      </c>
      <c r="BO112" s="16">
        <v>1.2984674482813813E-2</v>
      </c>
      <c r="BP112" s="16">
        <v>0</v>
      </c>
      <c r="BQ112" s="16">
        <v>0</v>
      </c>
      <c r="BR112" s="16">
        <v>0</v>
      </c>
      <c r="BS112" s="16">
        <f t="shared" si="3"/>
        <v>3.8918610699851954</v>
      </c>
      <c r="BT112" s="16">
        <v>0</v>
      </c>
      <c r="BU112" s="16">
        <v>0</v>
      </c>
      <c r="BV112" s="16">
        <v>0</v>
      </c>
      <c r="BW112" s="16">
        <v>0</v>
      </c>
      <c r="BX112" s="16">
        <v>55.108138930014803</v>
      </c>
      <c r="BY112" s="16">
        <v>0</v>
      </c>
      <c r="BZ112" s="16">
        <f t="shared" si="4"/>
        <v>55.108138930014803</v>
      </c>
      <c r="CA112" s="16">
        <f t="shared" si="5"/>
        <v>59</v>
      </c>
    </row>
    <row r="113" spans="1:79" x14ac:dyDescent="0.2">
      <c r="A113" s="14" t="s">
        <v>306</v>
      </c>
      <c r="B113" s="15" t="s">
        <v>223</v>
      </c>
      <c r="C113" s="16">
        <v>50.005163142716818</v>
      </c>
      <c r="D113" s="16">
        <v>1.3538515785364378</v>
      </c>
      <c r="E113" s="16">
        <v>0</v>
      </c>
      <c r="F113" s="16">
        <v>2.6640305255071843</v>
      </c>
      <c r="G113" s="16">
        <v>105.73144102053924</v>
      </c>
      <c r="H113" s="16">
        <v>30.920223148509614</v>
      </c>
      <c r="I113" s="16">
        <v>6.9002757873792646</v>
      </c>
      <c r="J113" s="16">
        <v>62.058809454847683</v>
      </c>
      <c r="K113" s="16">
        <v>15.634802100517572</v>
      </c>
      <c r="L113" s="16">
        <v>57.822564192975605</v>
      </c>
      <c r="M113" s="16">
        <v>11.26753894394842</v>
      </c>
      <c r="N113" s="16">
        <v>5.9831505244997425</v>
      </c>
      <c r="O113" s="16">
        <v>3.1881021042954831</v>
      </c>
      <c r="P113" s="16">
        <v>8.2541273659157035</v>
      </c>
      <c r="Q113" s="16">
        <v>4.8476621037917615</v>
      </c>
      <c r="R113" s="16">
        <v>2.9697389464670252</v>
      </c>
      <c r="S113" s="16">
        <v>26.640305255071844</v>
      </c>
      <c r="T113" s="16">
        <v>1.7905778941933532</v>
      </c>
      <c r="U113" s="16">
        <v>8.9528894709667668</v>
      </c>
      <c r="V113" s="16">
        <v>10.961830522988578</v>
      </c>
      <c r="W113" s="16">
        <v>41.401654724275588</v>
      </c>
      <c r="X113" s="16">
        <v>32.099384200783284</v>
      </c>
      <c r="Y113" s="16">
        <v>20.089410520218109</v>
      </c>
      <c r="Z113" s="16">
        <v>45.07015577579368</v>
      </c>
      <c r="AA113" s="16">
        <v>44.196703144479848</v>
      </c>
      <c r="AB113" s="16">
        <v>25.548489465929556</v>
      </c>
      <c r="AC113" s="16">
        <v>20.788172625269176</v>
      </c>
      <c r="AD113" s="16">
        <v>14.630331574506668</v>
      </c>
      <c r="AE113" s="16">
        <v>21.748970519714391</v>
      </c>
      <c r="AF113" s="16">
        <v>32.143056832348975</v>
      </c>
      <c r="AG113" s="16">
        <v>17.949451573499225</v>
      </c>
      <c r="AH113" s="16">
        <v>82.017202080368719</v>
      </c>
      <c r="AI113" s="16">
        <v>88.655442078353843</v>
      </c>
      <c r="AJ113" s="16">
        <v>36.510319988918134</v>
      </c>
      <c r="AK113" s="16">
        <v>5.0223526300545274</v>
      </c>
      <c r="AL113" s="16">
        <v>12.839753680313313</v>
      </c>
      <c r="AM113" s="16">
        <v>10.17572315480613</v>
      </c>
      <c r="AN113" s="16">
        <v>152.85421047992043</v>
      </c>
      <c r="AO113" s="16">
        <v>26.596632623506153</v>
      </c>
      <c r="AP113" s="16">
        <v>137.17573574783714</v>
      </c>
      <c r="AQ113" s="16">
        <v>4.2799178934377711</v>
      </c>
      <c r="AR113" s="16">
        <v>76.820158924051427</v>
      </c>
      <c r="AS113" s="16">
        <v>17.905778941933534</v>
      </c>
      <c r="AT113" s="16">
        <v>0.69876210505106473</v>
      </c>
      <c r="AU113" s="16">
        <v>0</v>
      </c>
      <c r="AV113" s="16">
        <v>240.37416413756628</v>
      </c>
      <c r="AW113" s="16">
        <v>0.26203578939414929</v>
      </c>
      <c r="AX113" s="16">
        <v>0</v>
      </c>
      <c r="AY113" s="16">
        <v>0</v>
      </c>
      <c r="AZ113" s="16">
        <v>0</v>
      </c>
      <c r="BA113" s="16">
        <v>0.17469052626276618</v>
      </c>
      <c r="BB113" s="16">
        <v>18.997594731075822</v>
      </c>
      <c r="BC113" s="16">
        <v>28.081502096739662</v>
      </c>
      <c r="BD113" s="16">
        <v>0.7424347366167563</v>
      </c>
      <c r="BE113" s="16">
        <v>0</v>
      </c>
      <c r="BF113" s="16">
        <v>124.03027364656398</v>
      </c>
      <c r="BG113" s="16">
        <v>0</v>
      </c>
      <c r="BH113" s="16">
        <v>3.8868642093465473</v>
      </c>
      <c r="BI113" s="16">
        <v>1.0918157891422886</v>
      </c>
      <c r="BJ113" s="16">
        <v>0</v>
      </c>
      <c r="BK113" s="16">
        <v>292.08255991134507</v>
      </c>
      <c r="BL113" s="16">
        <v>89.266858920273521</v>
      </c>
      <c r="BM113" s="16">
        <v>5.2407157878829862</v>
      </c>
      <c r="BN113" s="16">
        <v>100.01032628543364</v>
      </c>
      <c r="BO113" s="16">
        <v>0</v>
      </c>
      <c r="BP113" s="16">
        <v>0</v>
      </c>
      <c r="BQ113" s="16">
        <v>0</v>
      </c>
      <c r="BR113" s="16">
        <v>0</v>
      </c>
      <c r="BS113" s="16">
        <f t="shared" si="3"/>
        <v>2289.4066919366828</v>
      </c>
      <c r="BT113" s="16">
        <v>1003.553400748026</v>
      </c>
      <c r="BU113" s="16">
        <v>0</v>
      </c>
      <c r="BV113" s="16">
        <v>0</v>
      </c>
      <c r="BW113" s="16">
        <v>31.793675779823445</v>
      </c>
      <c r="BX113" s="16">
        <v>143.24623153546827</v>
      </c>
      <c r="BY113" s="16">
        <v>0</v>
      </c>
      <c r="BZ113" s="16">
        <f t="shared" si="4"/>
        <v>1178.5933080633176</v>
      </c>
      <c r="CA113" s="16">
        <f t="shared" si="5"/>
        <v>3468.0000000000005</v>
      </c>
    </row>
    <row r="114" spans="1:79" x14ac:dyDescent="0.2">
      <c r="A114" s="14" t="s">
        <v>307</v>
      </c>
      <c r="B114" s="15" t="s">
        <v>224</v>
      </c>
      <c r="C114" s="16">
        <v>0.94221459407406427</v>
      </c>
      <c r="D114" s="16">
        <v>30.002096284989943</v>
      </c>
      <c r="E114" s="16">
        <v>7.2401753018322843</v>
      </c>
      <c r="F114" s="16">
        <v>2.6282828150487059</v>
      </c>
      <c r="G114" s="16">
        <v>55.640251292163171</v>
      </c>
      <c r="H114" s="16">
        <v>1.1405755612475517</v>
      </c>
      <c r="I114" s="16">
        <v>4.9590241793371813E-2</v>
      </c>
      <c r="J114" s="16">
        <v>197.07162088685956</v>
      </c>
      <c r="K114" s="16">
        <v>13.736496976763991</v>
      </c>
      <c r="L114" s="16">
        <v>275.27543219500694</v>
      </c>
      <c r="M114" s="16">
        <v>406.5408022220621</v>
      </c>
      <c r="N114" s="16">
        <v>18.596340672514426</v>
      </c>
      <c r="O114" s="16">
        <v>6.5955021585184506</v>
      </c>
      <c r="P114" s="16">
        <v>29.30783289988274</v>
      </c>
      <c r="Q114" s="16">
        <v>52.664836784560862</v>
      </c>
      <c r="R114" s="16">
        <v>3.0250047493956806</v>
      </c>
      <c r="S114" s="16">
        <v>41.110310446705228</v>
      </c>
      <c r="T114" s="16">
        <v>4.0168095852631165</v>
      </c>
      <c r="U114" s="16">
        <v>15.918467615672352</v>
      </c>
      <c r="V114" s="16">
        <v>7.0914045764521685</v>
      </c>
      <c r="W114" s="16">
        <v>9.0750142481870402</v>
      </c>
      <c r="X114" s="16">
        <v>42.201295766159411</v>
      </c>
      <c r="Y114" s="16">
        <v>93.229654571539001</v>
      </c>
      <c r="Z114" s="16">
        <v>146.78711570838055</v>
      </c>
      <c r="AA114" s="16">
        <v>40.366456819804654</v>
      </c>
      <c r="AB114" s="16">
        <v>19.736916233761981</v>
      </c>
      <c r="AC114" s="16">
        <v>17.554945594853621</v>
      </c>
      <c r="AD114" s="16">
        <v>1.4877072538011542</v>
      </c>
      <c r="AE114" s="16">
        <v>38.680388598830007</v>
      </c>
      <c r="AF114" s="16">
        <v>106.51983937216265</v>
      </c>
      <c r="AG114" s="16">
        <v>51.573851465106685</v>
      </c>
      <c r="AH114" s="16">
        <v>34.366037562806667</v>
      </c>
      <c r="AI114" s="16">
        <v>317.08000602681932</v>
      </c>
      <c r="AJ114" s="16">
        <v>12.397560448342952</v>
      </c>
      <c r="AK114" s="16">
        <v>16.364779791812698</v>
      </c>
      <c r="AL114" s="16">
        <v>31.985705956724818</v>
      </c>
      <c r="AM114" s="16">
        <v>10.116409325847849</v>
      </c>
      <c r="AN114" s="16">
        <v>259.15860361216107</v>
      </c>
      <c r="AO114" s="16">
        <v>15.819287132085607</v>
      </c>
      <c r="AP114" s="16">
        <v>102.94934196303988</v>
      </c>
      <c r="AQ114" s="16">
        <v>197.7162940301734</v>
      </c>
      <c r="AR114" s="16">
        <v>1346.5734256572182</v>
      </c>
      <c r="AS114" s="16">
        <v>58.913207250525709</v>
      </c>
      <c r="AT114" s="16">
        <v>3.4217266837426545</v>
      </c>
      <c r="AU114" s="16">
        <v>13.339775042417015</v>
      </c>
      <c r="AV114" s="16">
        <v>97.196873915008737</v>
      </c>
      <c r="AW114" s="16">
        <v>25.737335490759971</v>
      </c>
      <c r="AX114" s="16">
        <v>65.855841101597761</v>
      </c>
      <c r="AY114" s="16">
        <v>47.953763814190538</v>
      </c>
      <c r="AZ114" s="16">
        <v>134.53832598541771</v>
      </c>
      <c r="BA114" s="16">
        <v>203.51835231999792</v>
      </c>
      <c r="BB114" s="16">
        <v>173.51625603500796</v>
      </c>
      <c r="BC114" s="16">
        <v>684.6428781992912</v>
      </c>
      <c r="BD114" s="16">
        <v>71.558718907835527</v>
      </c>
      <c r="BE114" s="16">
        <v>323.5267374599577</v>
      </c>
      <c r="BF114" s="16">
        <v>30.894720637270638</v>
      </c>
      <c r="BG114" s="16">
        <v>163.89574912709381</v>
      </c>
      <c r="BH114" s="16">
        <v>80.980864848576161</v>
      </c>
      <c r="BI114" s="16">
        <v>138.65431605426758</v>
      </c>
      <c r="BJ114" s="16">
        <v>14.728301812631427</v>
      </c>
      <c r="BK114" s="16">
        <v>258.76188167781413</v>
      </c>
      <c r="BL114" s="16">
        <v>46.069334626042412</v>
      </c>
      <c r="BM114" s="16">
        <v>197.31957209582643</v>
      </c>
      <c r="BN114" s="16">
        <v>72.203392051149365</v>
      </c>
      <c r="BO114" s="16">
        <v>3.0250047493956806</v>
      </c>
      <c r="BP114" s="16">
        <v>119.11576078767908</v>
      </c>
      <c r="BQ114" s="16">
        <v>120.90100949224046</v>
      </c>
      <c r="BR114" s="16">
        <v>0</v>
      </c>
      <c r="BS114" s="16">
        <f t="shared" si="3"/>
        <v>7230.6043851661634</v>
      </c>
      <c r="BT114" s="16">
        <v>222.31305395968582</v>
      </c>
      <c r="BU114" s="16">
        <v>0</v>
      </c>
      <c r="BV114" s="16">
        <v>0</v>
      </c>
      <c r="BW114" s="16">
        <v>117.08256087415084</v>
      </c>
      <c r="BX114" s="16">
        <v>0</v>
      </c>
      <c r="BY114" s="16">
        <v>0</v>
      </c>
      <c r="BZ114" s="16">
        <f t="shared" si="4"/>
        <v>339.39561483383665</v>
      </c>
      <c r="CA114" s="16">
        <f t="shared" si="5"/>
        <v>7570</v>
      </c>
    </row>
    <row r="115" spans="1:79" x14ac:dyDescent="0.2">
      <c r="A115" s="14" t="s">
        <v>308</v>
      </c>
      <c r="B115" s="15" t="s">
        <v>309</v>
      </c>
      <c r="C115" s="16">
        <v>57.834457810571045</v>
      </c>
      <c r="D115" s="16">
        <v>7.7793632109327895</v>
      </c>
      <c r="E115" s="16">
        <v>11.158278544974305</v>
      </c>
      <c r="F115" s="16">
        <v>24.28104274927507</v>
      </c>
      <c r="G115" s="16">
        <v>1571.7456863139157</v>
      </c>
      <c r="H115" s="16">
        <v>264.73408745083401</v>
      </c>
      <c r="I115" s="16">
        <v>28.052855215181879</v>
      </c>
      <c r="J115" s="16">
        <v>54.141224771037294</v>
      </c>
      <c r="K115" s="16">
        <v>41.882834256840169</v>
      </c>
      <c r="L115" s="16">
        <v>162.580833165858</v>
      </c>
      <c r="M115" s="16">
        <v>54.141224771037294</v>
      </c>
      <c r="N115" s="16">
        <v>6.9935689472022053</v>
      </c>
      <c r="O115" s="16">
        <v>5.972036404352445</v>
      </c>
      <c r="P115" s="16">
        <v>13.594240762539117</v>
      </c>
      <c r="Q115" s="16">
        <v>8.4865780482903173</v>
      </c>
      <c r="R115" s="16">
        <v>18.230426918549568</v>
      </c>
      <c r="S115" s="16">
        <v>101.44603944761849</v>
      </c>
      <c r="T115" s="16">
        <v>15.244408716373346</v>
      </c>
      <c r="U115" s="16">
        <v>60.270420028135852</v>
      </c>
      <c r="V115" s="16">
        <v>7.0721483735752635</v>
      </c>
      <c r="W115" s="16">
        <v>66.32103585886135</v>
      </c>
      <c r="X115" s="16">
        <v>63.256438230312078</v>
      </c>
      <c r="Y115" s="16">
        <v>11.551175676839597</v>
      </c>
      <c r="Z115" s="16">
        <v>25.538313571244007</v>
      </c>
      <c r="AA115" s="16">
        <v>94.766788205908526</v>
      </c>
      <c r="AB115" s="16">
        <v>43.454422784301343</v>
      </c>
      <c r="AC115" s="16">
        <v>61.999167408343141</v>
      </c>
      <c r="AD115" s="16">
        <v>29.703023169016106</v>
      </c>
      <c r="AE115" s="16">
        <v>88.008957537825495</v>
      </c>
      <c r="AF115" s="16">
        <v>73.943240217048029</v>
      </c>
      <c r="AG115" s="16">
        <v>28.838649478912462</v>
      </c>
      <c r="AH115" s="16">
        <v>80.308173753265777</v>
      </c>
      <c r="AI115" s="16">
        <v>272.74918894088597</v>
      </c>
      <c r="AJ115" s="16">
        <v>86.437369010364336</v>
      </c>
      <c r="AK115" s="16">
        <v>67.499727254457227</v>
      </c>
      <c r="AL115" s="16">
        <v>29.860182021762224</v>
      </c>
      <c r="AM115" s="16">
        <v>42.904366799689932</v>
      </c>
      <c r="AN115" s="16">
        <v>94.688208779535458</v>
      </c>
      <c r="AO115" s="16">
        <v>183.95443713932991</v>
      </c>
      <c r="AP115" s="16">
        <v>345.98521432057646</v>
      </c>
      <c r="AQ115" s="16">
        <v>94.766788205908526</v>
      </c>
      <c r="AR115" s="16">
        <v>1089.2680083833368</v>
      </c>
      <c r="AS115" s="16">
        <v>510.21621544026874</v>
      </c>
      <c r="AT115" s="16">
        <v>116.53328931124574</v>
      </c>
      <c r="AU115" s="16">
        <v>292.15830725503145</v>
      </c>
      <c r="AV115" s="16">
        <v>252.86859406850218</v>
      </c>
      <c r="AW115" s="16">
        <v>17.6017915075651</v>
      </c>
      <c r="AX115" s="16">
        <v>192.51959461399326</v>
      </c>
      <c r="AY115" s="16">
        <v>77.63647325658178</v>
      </c>
      <c r="AZ115" s="16">
        <v>149.53664838793028</v>
      </c>
      <c r="BA115" s="16">
        <v>451.43880451322099</v>
      </c>
      <c r="BB115" s="16">
        <v>419.45697797938618</v>
      </c>
      <c r="BC115" s="16">
        <v>159.35907668456258</v>
      </c>
      <c r="BD115" s="16">
        <v>37.403806953575838</v>
      </c>
      <c r="BE115" s="16">
        <v>87.223163274094915</v>
      </c>
      <c r="BF115" s="16">
        <v>101.68177772673768</v>
      </c>
      <c r="BG115" s="16">
        <v>37.56096580632196</v>
      </c>
      <c r="BH115" s="16">
        <v>210.19996554793144</v>
      </c>
      <c r="BI115" s="16">
        <v>135.78524877264508</v>
      </c>
      <c r="BJ115" s="16">
        <v>38.582498349171715</v>
      </c>
      <c r="BK115" s="16">
        <v>455.52493468462006</v>
      </c>
      <c r="BL115" s="16">
        <v>169.18150498119491</v>
      </c>
      <c r="BM115" s="16">
        <v>242.57468921363153</v>
      </c>
      <c r="BN115" s="16">
        <v>202.18486405787948</v>
      </c>
      <c r="BO115" s="16">
        <v>97.752806408084751</v>
      </c>
      <c r="BP115" s="16">
        <v>61.920587981970087</v>
      </c>
      <c r="BQ115" s="16">
        <v>31.431770549223394</v>
      </c>
      <c r="BR115" s="16">
        <v>0</v>
      </c>
      <c r="BS115" s="16">
        <f t="shared" si="3"/>
        <v>10039.778989980188</v>
      </c>
      <c r="BT115" s="16">
        <v>513.98802790617549</v>
      </c>
      <c r="BU115" s="16">
        <v>0</v>
      </c>
      <c r="BV115" s="16">
        <v>0</v>
      </c>
      <c r="BW115" s="16">
        <v>394.23298211363442</v>
      </c>
      <c r="BX115" s="16">
        <v>0</v>
      </c>
      <c r="BY115" s="16">
        <v>0</v>
      </c>
      <c r="BZ115" s="16">
        <f t="shared" si="4"/>
        <v>908.22101001980991</v>
      </c>
      <c r="CA115" s="16">
        <f t="shared" si="5"/>
        <v>10947.999999999998</v>
      </c>
    </row>
    <row r="116" spans="1:79" x14ac:dyDescent="0.2">
      <c r="A116" s="14" t="s">
        <v>226</v>
      </c>
      <c r="B116" s="15" t="s">
        <v>225</v>
      </c>
      <c r="C116" s="16">
        <v>0.62164216928535221</v>
      </c>
      <c r="D116" s="16">
        <v>0.34090054444680606</v>
      </c>
      <c r="E116" s="16">
        <v>0.26068865163579286</v>
      </c>
      <c r="F116" s="16">
        <v>0.34090054444680606</v>
      </c>
      <c r="G116" s="16">
        <v>15.902007749783365</v>
      </c>
      <c r="H116" s="16">
        <v>7.9409773882903067</v>
      </c>
      <c r="I116" s="16">
        <v>0.96254271373215838</v>
      </c>
      <c r="J116" s="16">
        <v>12.232313653679512</v>
      </c>
      <c r="K116" s="16">
        <v>7.6000768438435005</v>
      </c>
      <c r="L116" s="16">
        <v>13.67612772427775</v>
      </c>
      <c r="M116" s="16">
        <v>5.3340908719323767</v>
      </c>
      <c r="N116" s="16">
        <v>1.0828605529486781</v>
      </c>
      <c r="O116" s="16">
        <v>1.7045027222340305</v>
      </c>
      <c r="P116" s="16">
        <v>1.203178392165198</v>
      </c>
      <c r="Q116" s="16">
        <v>1.3636021777872243</v>
      </c>
      <c r="R116" s="16">
        <v>1.0227016333404182</v>
      </c>
      <c r="S116" s="16">
        <v>14.939465036051207</v>
      </c>
      <c r="T116" s="16">
        <v>0.64169514248810544</v>
      </c>
      <c r="U116" s="16">
        <v>5.53462060395991</v>
      </c>
      <c r="V116" s="16">
        <v>9.3045795660775301</v>
      </c>
      <c r="W116" s="16">
        <v>6.7377989961251084</v>
      </c>
      <c r="X116" s="16">
        <v>16.543702892271469</v>
      </c>
      <c r="Y116" s="16">
        <v>4.07075356015892</v>
      </c>
      <c r="Z116" s="16">
        <v>10.788499583081276</v>
      </c>
      <c r="AA116" s="16">
        <v>15.340524500106273</v>
      </c>
      <c r="AB116" s="16">
        <v>4.6723427562415187</v>
      </c>
      <c r="AC116" s="16">
        <v>5.9757860144204829</v>
      </c>
      <c r="AD116" s="16">
        <v>2.9477870608047345</v>
      </c>
      <c r="AE116" s="16">
        <v>5.6348854699736766</v>
      </c>
      <c r="AF116" s="16">
        <v>4.4718130242139855</v>
      </c>
      <c r="AG116" s="16">
        <v>5.2538789791213647</v>
      </c>
      <c r="AH116" s="16">
        <v>10.848658502689535</v>
      </c>
      <c r="AI116" s="16">
        <v>26.00870624397103</v>
      </c>
      <c r="AJ116" s="16">
        <v>5.53462060395991</v>
      </c>
      <c r="AK116" s="16">
        <v>2.2258800255056164</v>
      </c>
      <c r="AL116" s="16">
        <v>4.2712832921864523</v>
      </c>
      <c r="AM116" s="16">
        <v>1.544078936612004</v>
      </c>
      <c r="AN116" s="16">
        <v>26.550136520445367</v>
      </c>
      <c r="AO116" s="16">
        <v>7.8407125222765401</v>
      </c>
      <c r="AP116" s="16">
        <v>26.149077056390301</v>
      </c>
      <c r="AQ116" s="16">
        <v>21.195992675310237</v>
      </c>
      <c r="AR116" s="16">
        <v>242.21986331605711</v>
      </c>
      <c r="AS116" s="16">
        <v>28.755963572748232</v>
      </c>
      <c r="AT116" s="16">
        <v>0.1002648660137665</v>
      </c>
      <c r="AU116" s="16">
        <v>9.1642087536582579</v>
      </c>
      <c r="AV116" s="16">
        <v>46.883851348037211</v>
      </c>
      <c r="AW116" s="16">
        <v>6.8180108889361222</v>
      </c>
      <c r="AX116" s="16">
        <v>36.376093389794484</v>
      </c>
      <c r="AY116" s="16">
        <v>1.7847146150450437</v>
      </c>
      <c r="AZ116" s="16">
        <v>16.804391543907265</v>
      </c>
      <c r="BA116" s="16">
        <v>29.618241420466624</v>
      </c>
      <c r="BB116" s="16">
        <v>45.399931331033464</v>
      </c>
      <c r="BC116" s="16">
        <v>92.404100518287194</v>
      </c>
      <c r="BD116" s="16">
        <v>25.126375423049886</v>
      </c>
      <c r="BE116" s="16">
        <v>51.355664372251198</v>
      </c>
      <c r="BF116" s="16">
        <v>5.0734022202965843</v>
      </c>
      <c r="BG116" s="16">
        <v>7.2391233261939414</v>
      </c>
      <c r="BH116" s="16">
        <v>5.3942497915406378</v>
      </c>
      <c r="BI116" s="16">
        <v>96.655330837270895</v>
      </c>
      <c r="BJ116" s="16">
        <v>2.0654562398835896</v>
      </c>
      <c r="BK116" s="16">
        <v>157.57626342723543</v>
      </c>
      <c r="BL116" s="16">
        <v>115.04390726419568</v>
      </c>
      <c r="BM116" s="16">
        <v>49.59100273040891</v>
      </c>
      <c r="BN116" s="16">
        <v>64.951580203717938</v>
      </c>
      <c r="BO116" s="16">
        <v>56.028007128492717</v>
      </c>
      <c r="BP116" s="16">
        <v>17.446086686395368</v>
      </c>
      <c r="BQ116" s="16">
        <v>56.028007128492717</v>
      </c>
      <c r="BR116" s="16">
        <v>0</v>
      </c>
      <c r="BS116" s="16">
        <f t="shared" si="3"/>
        <v>1582.520486241682</v>
      </c>
      <c r="BT116" s="16">
        <v>56.429066592547784</v>
      </c>
      <c r="BU116" s="16">
        <v>0</v>
      </c>
      <c r="BV116" s="16">
        <v>754.3727989143764</v>
      </c>
      <c r="BW116" s="16">
        <v>59.677648251393819</v>
      </c>
      <c r="BX116" s="16">
        <v>0</v>
      </c>
      <c r="BY116" s="16">
        <v>0</v>
      </c>
      <c r="BZ116" s="16">
        <f t="shared" si="4"/>
        <v>870.47951375831803</v>
      </c>
      <c r="CA116" s="16">
        <f t="shared" si="5"/>
        <v>2453</v>
      </c>
    </row>
    <row r="117" spans="1:79" x14ac:dyDescent="0.2">
      <c r="A117" s="14" t="s">
        <v>310</v>
      </c>
      <c r="B117" s="15" t="s">
        <v>227</v>
      </c>
      <c r="C117" s="16">
        <v>0.17765107820356438</v>
      </c>
      <c r="D117" s="16">
        <v>5.921702606785479E-2</v>
      </c>
      <c r="E117" s="16">
        <v>1.3619915995606604</v>
      </c>
      <c r="F117" s="16">
        <v>38.550283970173474</v>
      </c>
      <c r="G117" s="16">
        <v>22.384035853649113</v>
      </c>
      <c r="H117" s="16">
        <v>43.287646055601854</v>
      </c>
      <c r="I117" s="16">
        <v>12.554009526385217</v>
      </c>
      <c r="J117" s="16">
        <v>37.365943448816374</v>
      </c>
      <c r="K117" s="16">
        <v>12.613226552453073</v>
      </c>
      <c r="L117" s="16">
        <v>62.533179527654667</v>
      </c>
      <c r="M117" s="16">
        <v>76.922916862143381</v>
      </c>
      <c r="N117" s="16">
        <v>10.362979561874589</v>
      </c>
      <c r="O117" s="16">
        <v>10.303762535806735</v>
      </c>
      <c r="P117" s="16">
        <v>13.027745734928056</v>
      </c>
      <c r="Q117" s="16">
        <v>15.396426777642247</v>
      </c>
      <c r="R117" s="16">
        <v>0.88825539101782203</v>
      </c>
      <c r="S117" s="16">
        <v>5.5071834243104965</v>
      </c>
      <c r="T117" s="16">
        <v>0.47373620854283832</v>
      </c>
      <c r="U117" s="16">
        <v>2.3094640166463369</v>
      </c>
      <c r="V117" s="16">
        <v>1.717293755967789</v>
      </c>
      <c r="W117" s="16">
        <v>22.97620611432766</v>
      </c>
      <c r="X117" s="16">
        <v>21.910299645106274</v>
      </c>
      <c r="Y117" s="16">
        <v>16.580767298999344</v>
      </c>
      <c r="Z117" s="16">
        <v>61.94100926697611</v>
      </c>
      <c r="AA117" s="16">
        <v>5.9217026067854803</v>
      </c>
      <c r="AB117" s="16">
        <v>48.557961375640929</v>
      </c>
      <c r="AC117" s="16">
        <v>26.588444704466802</v>
      </c>
      <c r="AD117" s="16">
        <v>44.70885468123037</v>
      </c>
      <c r="AE117" s="16">
        <v>45.241807915841072</v>
      </c>
      <c r="AF117" s="16">
        <v>59.394677146058363</v>
      </c>
      <c r="AG117" s="16">
        <v>41.688786351769778</v>
      </c>
      <c r="AH117" s="16">
        <v>127.43504009802353</v>
      </c>
      <c r="AI117" s="16">
        <v>36.773773188137831</v>
      </c>
      <c r="AJ117" s="16">
        <v>14.152869230217297</v>
      </c>
      <c r="AK117" s="16">
        <v>2.1318129384427729</v>
      </c>
      <c r="AL117" s="16">
        <v>9.1786390405174938</v>
      </c>
      <c r="AM117" s="16">
        <v>24.456631766024032</v>
      </c>
      <c r="AN117" s="16">
        <v>172.0254607271182</v>
      </c>
      <c r="AO117" s="16">
        <v>6.5730898935318827</v>
      </c>
      <c r="AP117" s="16">
        <v>57.618166364022713</v>
      </c>
      <c r="AQ117" s="16">
        <v>84.502696198828801</v>
      </c>
      <c r="AR117" s="16">
        <v>1745.6587114542915</v>
      </c>
      <c r="AS117" s="16">
        <v>80.949674634757514</v>
      </c>
      <c r="AT117" s="16">
        <v>6.9876090760068656</v>
      </c>
      <c r="AU117" s="16">
        <v>42.517824716719744</v>
      </c>
      <c r="AV117" s="16">
        <v>85.864687798389454</v>
      </c>
      <c r="AW117" s="16">
        <v>52.229416991847934</v>
      </c>
      <c r="AX117" s="16">
        <v>62.592396553722523</v>
      </c>
      <c r="AY117" s="16">
        <v>10.836715770417428</v>
      </c>
      <c r="AZ117" s="16">
        <v>16.225465142592213</v>
      </c>
      <c r="BA117" s="16">
        <v>1237.8727129224367</v>
      </c>
      <c r="BB117" s="16">
        <v>400.84004945330918</v>
      </c>
      <c r="BC117" s="16">
        <v>1198.7894757176525</v>
      </c>
      <c r="BD117" s="16">
        <v>37.069858318477102</v>
      </c>
      <c r="BE117" s="16">
        <v>175.6376993172573</v>
      </c>
      <c r="BF117" s="16">
        <v>25.877840391652548</v>
      </c>
      <c r="BG117" s="16">
        <v>37.24750939668067</v>
      </c>
      <c r="BH117" s="16">
        <v>36.536905083866408</v>
      </c>
      <c r="BI117" s="16">
        <v>213.77346410495582</v>
      </c>
      <c r="BJ117" s="16">
        <v>25.463321209177565</v>
      </c>
      <c r="BK117" s="16">
        <v>1187.8935429211672</v>
      </c>
      <c r="BL117" s="16">
        <v>455.31971343573559</v>
      </c>
      <c r="BM117" s="16">
        <v>157.75415744476518</v>
      </c>
      <c r="BN117" s="16">
        <v>523.12320828342922</v>
      </c>
      <c r="BO117" s="16">
        <v>142.59459877139435</v>
      </c>
      <c r="BP117" s="16">
        <v>36.003951849255714</v>
      </c>
      <c r="BQ117" s="16">
        <v>329.72040114581552</v>
      </c>
      <c r="BR117" s="16">
        <v>0</v>
      </c>
      <c r="BS117" s="16">
        <f t="shared" si="3"/>
        <v>9623.5365573652853</v>
      </c>
      <c r="BT117" s="16">
        <v>284.83389538638158</v>
      </c>
      <c r="BU117" s="16">
        <v>0</v>
      </c>
      <c r="BV117" s="16">
        <v>0</v>
      </c>
      <c r="BW117" s="16">
        <v>820.62954724833173</v>
      </c>
      <c r="BX117" s="16">
        <v>0</v>
      </c>
      <c r="BY117" s="16">
        <v>0</v>
      </c>
      <c r="BZ117" s="16">
        <f t="shared" si="4"/>
        <v>1105.4634426347134</v>
      </c>
      <c r="CA117" s="16">
        <f t="shared" si="5"/>
        <v>10728.999999999998</v>
      </c>
    </row>
    <row r="118" spans="1:79" x14ac:dyDescent="0.2">
      <c r="A118" s="14" t="s">
        <v>311</v>
      </c>
      <c r="B118" s="15" t="s">
        <v>228</v>
      </c>
      <c r="C118" s="16">
        <v>4.092382495948136E-2</v>
      </c>
      <c r="D118" s="16">
        <v>0</v>
      </c>
      <c r="E118" s="16">
        <v>8.184764991896272E-2</v>
      </c>
      <c r="F118" s="16">
        <v>0.36831442463533226</v>
      </c>
      <c r="G118" s="16">
        <v>5.1973257698541326</v>
      </c>
      <c r="H118" s="16">
        <v>4.8290113452188006</v>
      </c>
      <c r="I118" s="16">
        <v>0.81847649918962728</v>
      </c>
      <c r="J118" s="16">
        <v>18.702188006482984</v>
      </c>
      <c r="K118" s="16">
        <v>5.1154781199351707</v>
      </c>
      <c r="L118" s="16">
        <v>15.673824959481362</v>
      </c>
      <c r="M118" s="16">
        <v>6.2613452188006482</v>
      </c>
      <c r="N118" s="16">
        <v>6.3022690437601296</v>
      </c>
      <c r="O118" s="16">
        <v>1.4323338735818476</v>
      </c>
      <c r="P118" s="16">
        <v>1.5141815235008105</v>
      </c>
      <c r="Q118" s="16">
        <v>1.8006482982171799</v>
      </c>
      <c r="R118" s="16">
        <v>2.9465153970826581</v>
      </c>
      <c r="S118" s="16">
        <v>22.385332252836303</v>
      </c>
      <c r="T118" s="16">
        <v>0.6957050243111832</v>
      </c>
      <c r="U118" s="16">
        <v>5.8111831442463533</v>
      </c>
      <c r="V118" s="16">
        <v>8.184764991896272E-2</v>
      </c>
      <c r="W118" s="16">
        <v>13.177471636952999</v>
      </c>
      <c r="X118" s="16">
        <v>7.980145867098865</v>
      </c>
      <c r="Y118" s="16">
        <v>1.6778768233387358</v>
      </c>
      <c r="Z118" s="16">
        <v>11.008508914100485</v>
      </c>
      <c r="AA118" s="16">
        <v>9.9444894651539695</v>
      </c>
      <c r="AB118" s="16">
        <v>19.275121555915721</v>
      </c>
      <c r="AC118" s="16">
        <v>3.6012965964343597</v>
      </c>
      <c r="AD118" s="16">
        <v>3.3557536466774716</v>
      </c>
      <c r="AE118" s="16">
        <v>8.8804700162074539</v>
      </c>
      <c r="AF118" s="16">
        <v>6.8752025931928689</v>
      </c>
      <c r="AG118" s="16">
        <v>4.5425445705024314</v>
      </c>
      <c r="AH118" s="16">
        <v>11.499594813614262</v>
      </c>
      <c r="AI118" s="16">
        <v>28.401134521880063</v>
      </c>
      <c r="AJ118" s="16">
        <v>14.200567260940032</v>
      </c>
      <c r="AK118" s="16">
        <v>3.3148298217179906</v>
      </c>
      <c r="AL118" s="16">
        <v>2.619124797406807</v>
      </c>
      <c r="AM118" s="16">
        <v>8.4712317666126413</v>
      </c>
      <c r="AN118" s="16">
        <v>15.919367909238249</v>
      </c>
      <c r="AO118" s="16">
        <v>25.863857374392222</v>
      </c>
      <c r="AP118" s="16">
        <v>25.945705024311181</v>
      </c>
      <c r="AQ118" s="16">
        <v>33.762155591572125</v>
      </c>
      <c r="AR118" s="16">
        <v>249.47163695299835</v>
      </c>
      <c r="AS118" s="16">
        <v>74.031199351701773</v>
      </c>
      <c r="AT118" s="16">
        <v>1.1049432739059968</v>
      </c>
      <c r="AU118" s="16">
        <v>8.4303079416531599</v>
      </c>
      <c r="AV118" s="16">
        <v>141.39181523500812</v>
      </c>
      <c r="AW118" s="16">
        <v>5.0336304700162078</v>
      </c>
      <c r="AX118" s="16">
        <v>33.92585089141005</v>
      </c>
      <c r="AY118" s="16">
        <v>1.350486223662885</v>
      </c>
      <c r="AZ118" s="16">
        <v>12.563614262560778</v>
      </c>
      <c r="BA118" s="16">
        <v>25.290923824959481</v>
      </c>
      <c r="BB118" s="16">
        <v>29.874392220421392</v>
      </c>
      <c r="BC118" s="16">
        <v>218.32860615883305</v>
      </c>
      <c r="BD118" s="16">
        <v>9.9854132901134527</v>
      </c>
      <c r="BE118" s="16">
        <v>39.041329011345219</v>
      </c>
      <c r="BF118" s="16">
        <v>0.57293354943273911</v>
      </c>
      <c r="BG118" s="16">
        <v>10.476499189627228</v>
      </c>
      <c r="BH118" s="16">
        <v>6.2204213938411668</v>
      </c>
      <c r="BI118" s="16">
        <v>39.491491085899511</v>
      </c>
      <c r="BJ118" s="16">
        <v>2.2917341977309564</v>
      </c>
      <c r="BK118" s="16">
        <v>334.63411669367906</v>
      </c>
      <c r="BL118" s="16">
        <v>154.24189627228523</v>
      </c>
      <c r="BM118" s="16">
        <v>67.033225283630472</v>
      </c>
      <c r="BN118" s="16">
        <v>63.963938411669368</v>
      </c>
      <c r="BO118" s="16">
        <v>0</v>
      </c>
      <c r="BP118" s="16">
        <v>8.2256888168557527</v>
      </c>
      <c r="BQ118" s="16">
        <v>0.12277147487844409</v>
      </c>
      <c r="BR118" s="16">
        <v>0</v>
      </c>
      <c r="BS118" s="16">
        <f t="shared" si="3"/>
        <v>1897.4740680713128</v>
      </c>
      <c r="BT118" s="16">
        <v>0</v>
      </c>
      <c r="BU118" s="16">
        <v>0</v>
      </c>
      <c r="BV118" s="16">
        <v>0</v>
      </c>
      <c r="BW118" s="16">
        <v>21.525931928687196</v>
      </c>
      <c r="BX118" s="16">
        <v>0</v>
      </c>
      <c r="BY118" s="16">
        <v>0</v>
      </c>
      <c r="BZ118" s="16">
        <f t="shared" si="4"/>
        <v>21.525931928687196</v>
      </c>
      <c r="CA118" s="16">
        <f t="shared" si="5"/>
        <v>1919</v>
      </c>
    </row>
    <row r="119" spans="1:79" x14ac:dyDescent="0.2">
      <c r="A119" s="14" t="s">
        <v>312</v>
      </c>
      <c r="B119" s="15" t="s">
        <v>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f t="shared" si="3"/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f t="shared" si="4"/>
        <v>0</v>
      </c>
      <c r="CA119" s="16">
        <f t="shared" si="5"/>
        <v>0</v>
      </c>
    </row>
    <row r="120" spans="1:79" x14ac:dyDescent="0.2">
      <c r="A120" s="14" t="s">
        <v>314</v>
      </c>
      <c r="B120" s="15" t="s">
        <v>315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f t="shared" si="3"/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f t="shared" si="4"/>
        <v>0</v>
      </c>
      <c r="CA120" s="16">
        <f t="shared" si="5"/>
        <v>0</v>
      </c>
    </row>
    <row r="121" spans="1:79" x14ac:dyDescent="0.2">
      <c r="A121" s="14" t="s">
        <v>316</v>
      </c>
      <c r="B121" s="15" t="s">
        <v>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f t="shared" si="3"/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f t="shared" si="4"/>
        <v>0</v>
      </c>
      <c r="CA121" s="16">
        <f t="shared" si="5"/>
        <v>0</v>
      </c>
    </row>
    <row r="122" spans="1:79" x14ac:dyDescent="0.2">
      <c r="A122" s="14" t="s">
        <v>317</v>
      </c>
      <c r="B122" s="15" t="s">
        <v>318</v>
      </c>
      <c r="C122" s="16">
        <v>5.4314315076314089E-2</v>
      </c>
      <c r="D122" s="16">
        <v>1.8104771692104695E-2</v>
      </c>
      <c r="E122" s="16">
        <v>0</v>
      </c>
      <c r="F122" s="16">
        <v>1.8104771692104695E-2</v>
      </c>
      <c r="G122" s="16">
        <v>0.52503837907103623</v>
      </c>
      <c r="H122" s="16">
        <v>5.2865933340945714</v>
      </c>
      <c r="I122" s="16">
        <v>0.65177178091576904</v>
      </c>
      <c r="J122" s="16">
        <v>5.4314315076314089E-2</v>
      </c>
      <c r="K122" s="16">
        <v>0</v>
      </c>
      <c r="L122" s="16">
        <v>0.59745746583945492</v>
      </c>
      <c r="M122" s="16">
        <v>0</v>
      </c>
      <c r="N122" s="16">
        <v>0</v>
      </c>
      <c r="O122" s="16">
        <v>1.8104771692104695E-2</v>
      </c>
      <c r="P122" s="16">
        <v>0</v>
      </c>
      <c r="Q122" s="16">
        <v>0</v>
      </c>
      <c r="R122" s="16">
        <v>0</v>
      </c>
      <c r="S122" s="16">
        <v>1.0862863015262818</v>
      </c>
      <c r="T122" s="16">
        <v>0</v>
      </c>
      <c r="U122" s="16">
        <v>0.21725726030525636</v>
      </c>
      <c r="V122" s="16">
        <v>0</v>
      </c>
      <c r="W122" s="16">
        <v>0.32588589045788452</v>
      </c>
      <c r="X122" s="16">
        <v>0.95955289968154889</v>
      </c>
      <c r="Y122" s="16">
        <v>0</v>
      </c>
      <c r="Z122" s="16">
        <v>0</v>
      </c>
      <c r="AA122" s="16">
        <v>3.620954338420939E-2</v>
      </c>
      <c r="AB122" s="16">
        <v>0</v>
      </c>
      <c r="AC122" s="16">
        <v>5.4133267359393038</v>
      </c>
      <c r="AD122" s="16">
        <v>2.1001535162841449</v>
      </c>
      <c r="AE122" s="16">
        <v>1.7199533107499461</v>
      </c>
      <c r="AF122" s="16">
        <v>1.8104771692104695E-2</v>
      </c>
      <c r="AG122" s="16">
        <v>0</v>
      </c>
      <c r="AH122" s="16">
        <v>0.5431431507631409</v>
      </c>
      <c r="AI122" s="16">
        <v>2.8786586990446463</v>
      </c>
      <c r="AJ122" s="16">
        <v>5.4314315076314089E-2</v>
      </c>
      <c r="AK122" s="16">
        <v>0</v>
      </c>
      <c r="AL122" s="16">
        <v>0</v>
      </c>
      <c r="AM122" s="16">
        <v>0.21725726030525636</v>
      </c>
      <c r="AN122" s="16">
        <v>3.1864398178104265</v>
      </c>
      <c r="AO122" s="16">
        <v>1.8104771692104695E-2</v>
      </c>
      <c r="AP122" s="16">
        <v>3.620954338420939E-2</v>
      </c>
      <c r="AQ122" s="16">
        <v>0.6155622375315597</v>
      </c>
      <c r="AR122" s="16">
        <v>21.182582879762492</v>
      </c>
      <c r="AS122" s="16">
        <v>29.438358771362232</v>
      </c>
      <c r="AT122" s="16">
        <v>1.9553153427473071</v>
      </c>
      <c r="AU122" s="16">
        <v>0.27157157538157045</v>
      </c>
      <c r="AV122" s="16">
        <v>6.9160227863839934</v>
      </c>
      <c r="AW122" s="16">
        <v>1.8104771692104695E-2</v>
      </c>
      <c r="AX122" s="16">
        <v>0</v>
      </c>
      <c r="AY122" s="16">
        <v>0</v>
      </c>
      <c r="AZ122" s="16">
        <v>0</v>
      </c>
      <c r="BA122" s="16">
        <v>1.1768101599868053</v>
      </c>
      <c r="BB122" s="16">
        <v>0</v>
      </c>
      <c r="BC122" s="16">
        <v>46.637891878861694</v>
      </c>
      <c r="BD122" s="16">
        <v>0</v>
      </c>
      <c r="BE122" s="16">
        <v>65.340121036805854</v>
      </c>
      <c r="BF122" s="16">
        <v>3.9468402288788234</v>
      </c>
      <c r="BG122" s="16">
        <v>17.50731422626524</v>
      </c>
      <c r="BH122" s="16">
        <v>1.6837437673657367</v>
      </c>
      <c r="BI122" s="16">
        <v>51.254608660348396</v>
      </c>
      <c r="BJ122" s="16">
        <v>3.7657925119577764</v>
      </c>
      <c r="BK122" s="16">
        <v>8.5997665537497294</v>
      </c>
      <c r="BL122" s="16">
        <v>5.3590124208629897</v>
      </c>
      <c r="BM122" s="16">
        <v>0</v>
      </c>
      <c r="BN122" s="16">
        <v>11.840520686636472</v>
      </c>
      <c r="BO122" s="16">
        <v>0</v>
      </c>
      <c r="BP122" s="16">
        <v>0</v>
      </c>
      <c r="BQ122" s="16">
        <v>11.369796622641749</v>
      </c>
      <c r="BR122" s="16">
        <v>0</v>
      </c>
      <c r="BS122" s="16">
        <f t="shared" si="3"/>
        <v>314.91439881246902</v>
      </c>
      <c r="BT122" s="16">
        <v>1.5026960504446898</v>
      </c>
      <c r="BU122" s="16">
        <v>0</v>
      </c>
      <c r="BV122" s="16">
        <v>0</v>
      </c>
      <c r="BW122" s="16">
        <v>2537.5829051370861</v>
      </c>
      <c r="BX122" s="16">
        <v>0</v>
      </c>
      <c r="BY122" s="16">
        <v>0</v>
      </c>
      <c r="BZ122" s="16">
        <f t="shared" si="4"/>
        <v>2539.0856011875308</v>
      </c>
      <c r="CA122" s="16">
        <f t="shared" si="5"/>
        <v>2854</v>
      </c>
    </row>
    <row r="123" spans="1:79" x14ac:dyDescent="0.2">
      <c r="A123" s="14" t="s">
        <v>319</v>
      </c>
      <c r="B123" s="15" t="s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f t="shared" si="3"/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f t="shared" si="4"/>
        <v>0</v>
      </c>
      <c r="CA123" s="16">
        <f t="shared" si="5"/>
        <v>0</v>
      </c>
    </row>
    <row r="124" spans="1:79" x14ac:dyDescent="0.2">
      <c r="A124" s="14" t="s">
        <v>320</v>
      </c>
      <c r="B124" s="15" t="s">
        <v>321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1.7655742966159111</v>
      </c>
      <c r="BL124" s="16">
        <v>0.17165305661543581</v>
      </c>
      <c r="BM124" s="16">
        <v>0</v>
      </c>
      <c r="BN124" s="16">
        <v>0.29426238276931854</v>
      </c>
      <c r="BO124" s="16">
        <v>1006.1321304187617</v>
      </c>
      <c r="BP124" s="16">
        <v>0</v>
      </c>
      <c r="BQ124" s="16">
        <v>0</v>
      </c>
      <c r="BR124" s="16">
        <v>0</v>
      </c>
      <c r="BS124" s="16">
        <f t="shared" si="3"/>
        <v>1008.3636201547623</v>
      </c>
      <c r="BT124" s="16">
        <v>10.863186297234009</v>
      </c>
      <c r="BU124" s="16">
        <v>1188.5993296009701</v>
      </c>
      <c r="BV124" s="16">
        <v>227.8081279939141</v>
      </c>
      <c r="BW124" s="16">
        <v>5816.3657359531198</v>
      </c>
      <c r="BX124" s="16">
        <v>0</v>
      </c>
      <c r="BY124" s="16">
        <v>0</v>
      </c>
      <c r="BZ124" s="16">
        <f t="shared" si="4"/>
        <v>7243.6363798452385</v>
      </c>
      <c r="CA124" s="16">
        <f t="shared" si="5"/>
        <v>8252</v>
      </c>
    </row>
    <row r="125" spans="1:79" x14ac:dyDescent="0.2">
      <c r="A125" s="14" t="s">
        <v>322</v>
      </c>
      <c r="B125" s="15" t="s">
        <v>229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0.1356878275267569</v>
      </c>
      <c r="AS125" s="16">
        <v>0</v>
      </c>
      <c r="AT125" s="16">
        <v>0</v>
      </c>
      <c r="AU125" s="16">
        <v>0</v>
      </c>
      <c r="AV125" s="16">
        <v>0</v>
      </c>
      <c r="AW125" s="16">
        <v>2.985132205588652</v>
      </c>
      <c r="AX125" s="16">
        <v>0</v>
      </c>
      <c r="AY125" s="16">
        <v>0</v>
      </c>
      <c r="AZ125" s="16">
        <v>370.97052045815343</v>
      </c>
      <c r="BA125" s="16">
        <v>54.817882320809794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15.197036682996773</v>
      </c>
      <c r="BH125" s="16">
        <v>0</v>
      </c>
      <c r="BI125" s="16">
        <v>3.9349469982759504</v>
      </c>
      <c r="BJ125" s="16">
        <v>0</v>
      </c>
      <c r="BK125" s="16">
        <v>121.44060563644743</v>
      </c>
      <c r="BL125" s="16">
        <v>13.568782752675691</v>
      </c>
      <c r="BM125" s="16">
        <v>0</v>
      </c>
      <c r="BN125" s="16">
        <v>9.9052114094532548</v>
      </c>
      <c r="BO125" s="16">
        <v>0</v>
      </c>
      <c r="BP125" s="16">
        <v>152.37743031254803</v>
      </c>
      <c r="BQ125" s="16">
        <v>198.51129167164535</v>
      </c>
      <c r="BR125" s="16">
        <v>0</v>
      </c>
      <c r="BS125" s="16">
        <f t="shared" si="3"/>
        <v>943.8445282761212</v>
      </c>
      <c r="BT125" s="16">
        <v>477.62115289418432</v>
      </c>
      <c r="BU125" s="16">
        <v>0</v>
      </c>
      <c r="BV125" s="16">
        <v>1439.5121622313641</v>
      </c>
      <c r="BW125" s="16">
        <v>5088.0221565983311</v>
      </c>
      <c r="BX125" s="16">
        <v>0</v>
      </c>
      <c r="BY125" s="16">
        <v>0</v>
      </c>
      <c r="BZ125" s="16">
        <f t="shared" si="4"/>
        <v>7005.1554717238796</v>
      </c>
      <c r="CA125" s="16">
        <f t="shared" si="5"/>
        <v>7949.0000000000009</v>
      </c>
    </row>
    <row r="126" spans="1:79" x14ac:dyDescent="0.2">
      <c r="A126" s="14" t="s">
        <v>230</v>
      </c>
      <c r="B126" s="15" t="s">
        <v>323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f t="shared" si="3"/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f t="shared" si="4"/>
        <v>0</v>
      </c>
      <c r="CA126" s="16">
        <f t="shared" si="5"/>
        <v>0</v>
      </c>
    </row>
    <row r="127" spans="1:79" x14ac:dyDescent="0.2">
      <c r="A127" s="14" t="s">
        <v>231</v>
      </c>
      <c r="B127" s="15" t="s">
        <v>324</v>
      </c>
      <c r="C127" s="16">
        <v>0</v>
      </c>
      <c r="D127" s="16">
        <v>0</v>
      </c>
      <c r="E127" s="16">
        <v>0.32301449275362315</v>
      </c>
      <c r="F127" s="16">
        <v>0</v>
      </c>
      <c r="G127" s="16">
        <v>5.0067246376811596</v>
      </c>
      <c r="H127" s="16">
        <v>0</v>
      </c>
      <c r="I127" s="16">
        <v>8.0753623188405788E-2</v>
      </c>
      <c r="J127" s="16">
        <v>0</v>
      </c>
      <c r="K127" s="16">
        <v>0</v>
      </c>
      <c r="L127" s="16">
        <v>8.0753623188405788E-2</v>
      </c>
      <c r="M127" s="16">
        <v>0</v>
      </c>
      <c r="N127" s="16">
        <v>0</v>
      </c>
      <c r="O127" s="16">
        <v>0.6460289855072463</v>
      </c>
      <c r="P127" s="16">
        <v>0</v>
      </c>
      <c r="Q127" s="16">
        <v>0</v>
      </c>
      <c r="R127" s="16">
        <v>0</v>
      </c>
      <c r="S127" s="16">
        <v>0</v>
      </c>
      <c r="T127" s="16">
        <v>0.6460289855072463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8.0753623188405788E-2</v>
      </c>
      <c r="AC127" s="16">
        <v>1.0497971014492753</v>
      </c>
      <c r="AD127" s="16">
        <v>0.12113043478260871</v>
      </c>
      <c r="AE127" s="16">
        <v>1.6958260869565216</v>
      </c>
      <c r="AF127" s="16">
        <v>11.224753623188406</v>
      </c>
      <c r="AG127" s="16">
        <v>3.2705217391304346</v>
      </c>
      <c r="AH127" s="16">
        <v>1.0901739130434782</v>
      </c>
      <c r="AI127" s="16">
        <v>8.0753623188405788E-2</v>
      </c>
      <c r="AJ127" s="16">
        <v>0</v>
      </c>
      <c r="AK127" s="16">
        <v>0</v>
      </c>
      <c r="AL127" s="16">
        <v>0.16150724637681158</v>
      </c>
      <c r="AM127" s="16">
        <v>0.16150724637681158</v>
      </c>
      <c r="AN127" s="16">
        <v>37.308173913043476</v>
      </c>
      <c r="AO127" s="16">
        <v>0</v>
      </c>
      <c r="AP127" s="16">
        <v>7.5908405797101448</v>
      </c>
      <c r="AQ127" s="16">
        <v>3.3916521739130432</v>
      </c>
      <c r="AR127" s="16">
        <v>174.83159420289854</v>
      </c>
      <c r="AS127" s="16">
        <v>23.257043478260869</v>
      </c>
      <c r="AT127" s="16">
        <v>0.12113043478260871</v>
      </c>
      <c r="AU127" s="16">
        <v>4.0376811594202894E-2</v>
      </c>
      <c r="AV127" s="16">
        <v>8.8425217391304347</v>
      </c>
      <c r="AW127" s="16">
        <v>2.5033623188405798</v>
      </c>
      <c r="AX127" s="16">
        <v>7.9138550724637682</v>
      </c>
      <c r="AY127" s="16">
        <v>1.6958260869565216</v>
      </c>
      <c r="AZ127" s="16">
        <v>8.8828985507246365</v>
      </c>
      <c r="BA127" s="16">
        <v>167.32150724637683</v>
      </c>
      <c r="BB127" s="16">
        <v>85.073942028985499</v>
      </c>
      <c r="BC127" s="16">
        <v>73.526173913043479</v>
      </c>
      <c r="BD127" s="16">
        <v>6.2584057971014495</v>
      </c>
      <c r="BE127" s="16">
        <v>23.418550724637683</v>
      </c>
      <c r="BF127" s="16">
        <v>2.2207246376811591</v>
      </c>
      <c r="BG127" s="16">
        <v>5.9757681159420288</v>
      </c>
      <c r="BH127" s="16">
        <v>7.6715942028985511</v>
      </c>
      <c r="BI127" s="16">
        <v>81.076637681159411</v>
      </c>
      <c r="BJ127" s="16">
        <v>0.8479130434782608</v>
      </c>
      <c r="BK127" s="16">
        <v>39.084753623188405</v>
      </c>
      <c r="BL127" s="16">
        <v>4.4818260869565218</v>
      </c>
      <c r="BM127" s="16">
        <v>30.605623188405797</v>
      </c>
      <c r="BN127" s="16">
        <v>16.069971014492751</v>
      </c>
      <c r="BO127" s="16">
        <v>42.072637681159421</v>
      </c>
      <c r="BP127" s="16">
        <v>1.0094202898550724</v>
      </c>
      <c r="BQ127" s="16">
        <v>10.053826086956521</v>
      </c>
      <c r="BR127" s="16">
        <v>0</v>
      </c>
      <c r="BS127" s="16">
        <f t="shared" si="3"/>
        <v>898.86857971014501</v>
      </c>
      <c r="BT127" s="16">
        <v>0</v>
      </c>
      <c r="BU127" s="16">
        <v>0</v>
      </c>
      <c r="BV127" s="16">
        <v>0</v>
      </c>
      <c r="BW127" s="16">
        <v>494.13142028985504</v>
      </c>
      <c r="BX127" s="16">
        <v>0</v>
      </c>
      <c r="BY127" s="16">
        <v>0</v>
      </c>
      <c r="BZ127" s="16">
        <f t="shared" si="4"/>
        <v>494.13142028985504</v>
      </c>
      <c r="CA127" s="16">
        <f t="shared" si="5"/>
        <v>1393</v>
      </c>
    </row>
    <row r="128" spans="1:79" x14ac:dyDescent="0.2">
      <c r="A128" s="14" t="s">
        <v>325</v>
      </c>
      <c r="B128" s="15" t="s">
        <v>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1.9590130182762662</v>
      </c>
      <c r="AX128" s="16">
        <v>0.36731494092679989</v>
      </c>
      <c r="AY128" s="16">
        <v>0</v>
      </c>
      <c r="AZ128" s="16">
        <v>0</v>
      </c>
      <c r="BA128" s="16">
        <v>0</v>
      </c>
      <c r="BB128" s="16">
        <v>0</v>
      </c>
      <c r="BC128" s="16">
        <v>10.039941718665865</v>
      </c>
      <c r="BD128" s="16">
        <v>2.7208514142725918E-2</v>
      </c>
      <c r="BE128" s="16">
        <v>0</v>
      </c>
      <c r="BF128" s="16">
        <v>0</v>
      </c>
      <c r="BG128" s="16">
        <v>7.8496563301764279</v>
      </c>
      <c r="BH128" s="16">
        <v>0</v>
      </c>
      <c r="BI128" s="16">
        <v>0.27208514142725915</v>
      </c>
      <c r="BJ128" s="16">
        <v>0</v>
      </c>
      <c r="BK128" s="16">
        <v>4.0812771214088876E-2</v>
      </c>
      <c r="BL128" s="16">
        <v>0.57137879699724425</v>
      </c>
      <c r="BM128" s="16">
        <v>0</v>
      </c>
      <c r="BN128" s="16">
        <v>18.243308732697731</v>
      </c>
      <c r="BO128" s="16">
        <v>29.289965474644454</v>
      </c>
      <c r="BP128" s="16">
        <v>0</v>
      </c>
      <c r="BQ128" s="16">
        <v>6.6796902220392127</v>
      </c>
      <c r="BR128" s="16">
        <v>0</v>
      </c>
      <c r="BS128" s="16">
        <f t="shared" si="3"/>
        <v>75.340375661208085</v>
      </c>
      <c r="BT128" s="16">
        <v>0</v>
      </c>
      <c r="BU128" s="16">
        <v>0</v>
      </c>
      <c r="BV128" s="16">
        <v>0</v>
      </c>
      <c r="BW128" s="16">
        <v>783.6596243387919</v>
      </c>
      <c r="BX128" s="16">
        <v>0</v>
      </c>
      <c r="BY128" s="16">
        <v>0</v>
      </c>
      <c r="BZ128" s="16">
        <f t="shared" si="4"/>
        <v>783.6596243387919</v>
      </c>
      <c r="CA128" s="16">
        <f t="shared" si="5"/>
        <v>859</v>
      </c>
    </row>
    <row r="129" spans="1:79" x14ac:dyDescent="0.2">
      <c r="A129" s="14" t="s">
        <v>326</v>
      </c>
      <c r="B129" s="15" t="s">
        <v>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f t="shared" si="3"/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f t="shared" si="4"/>
        <v>0</v>
      </c>
      <c r="CA129" s="16">
        <f t="shared" si="5"/>
        <v>0</v>
      </c>
    </row>
    <row r="130" spans="1:79" x14ac:dyDescent="0.2">
      <c r="A130" s="3"/>
      <c r="B130" s="2"/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f t="shared" ref="BS130" si="6">SUM(C130:BR130)</f>
        <v>0</v>
      </c>
    </row>
    <row r="131" spans="1:79" s="5" customFormat="1" x14ac:dyDescent="0.2">
      <c r="B131" s="4" t="s">
        <v>2</v>
      </c>
      <c r="C131" s="12">
        <f>SUM(C2:C129)</f>
        <v>6028.0532151095267</v>
      </c>
      <c r="D131" s="12">
        <f t="shared" ref="D131:BO131" si="7">SUM(D2:D129)</f>
        <v>1933.5155345052299</v>
      </c>
      <c r="E131" s="12">
        <f t="shared" si="7"/>
        <v>286.4662067573442</v>
      </c>
      <c r="F131" s="12">
        <f t="shared" si="7"/>
        <v>452.4058475855029</v>
      </c>
      <c r="G131" s="12">
        <f t="shared" si="7"/>
        <v>7013.4176420638987</v>
      </c>
      <c r="H131" s="12">
        <f t="shared" si="7"/>
        <v>2030.59715336617</v>
      </c>
      <c r="I131" s="12">
        <f t="shared" si="7"/>
        <v>434.81019666215911</v>
      </c>
      <c r="J131" s="12">
        <f t="shared" si="7"/>
        <v>5790.9865389790448</v>
      </c>
      <c r="K131" s="12">
        <f t="shared" si="7"/>
        <v>1318.2902744048256</v>
      </c>
      <c r="L131" s="12">
        <f t="shared" si="7"/>
        <v>5168.9550158411794</v>
      </c>
      <c r="M131" s="12">
        <f t="shared" si="7"/>
        <v>2533.2577163897804</v>
      </c>
      <c r="N131" s="12">
        <f t="shared" si="7"/>
        <v>207.821113690901</v>
      </c>
      <c r="O131" s="12">
        <f t="shared" si="7"/>
        <v>1002.7811953977752</v>
      </c>
      <c r="P131" s="12">
        <f t="shared" si="7"/>
        <v>1109.8905870290664</v>
      </c>
      <c r="Q131" s="12">
        <f t="shared" si="7"/>
        <v>687.57065371845169</v>
      </c>
      <c r="R131" s="12">
        <f t="shared" si="7"/>
        <v>548.52225224286315</v>
      </c>
      <c r="S131" s="12">
        <f t="shared" si="7"/>
        <v>2644.3589512660474</v>
      </c>
      <c r="T131" s="12">
        <f t="shared" si="7"/>
        <v>358.33164034084785</v>
      </c>
      <c r="U131" s="12">
        <f t="shared" si="7"/>
        <v>38398.851443016771</v>
      </c>
      <c r="V131" s="12">
        <f t="shared" si="7"/>
        <v>1099.5626108039726</v>
      </c>
      <c r="W131" s="12">
        <f t="shared" si="7"/>
        <v>6496.8789266602416</v>
      </c>
      <c r="X131" s="12">
        <f t="shared" si="7"/>
        <v>2859.6908032816941</v>
      </c>
      <c r="Y131" s="12">
        <f t="shared" si="7"/>
        <v>1337.3254423049943</v>
      </c>
      <c r="Z131" s="12">
        <f t="shared" si="7"/>
        <v>1385.6087394833228</v>
      </c>
      <c r="AA131" s="12">
        <f t="shared" si="7"/>
        <v>3023.6395365626945</v>
      </c>
      <c r="AB131" s="12">
        <f t="shared" si="7"/>
        <v>2400.681031758937</v>
      </c>
      <c r="AC131" s="12">
        <f t="shared" si="7"/>
        <v>3207.5923856010245</v>
      </c>
      <c r="AD131" s="12">
        <f t="shared" si="7"/>
        <v>1843.1229413861195</v>
      </c>
      <c r="AE131" s="12">
        <f t="shared" si="7"/>
        <v>2035.856708475603</v>
      </c>
      <c r="AF131" s="12">
        <f t="shared" si="7"/>
        <v>3297.9772930507397</v>
      </c>
      <c r="AG131" s="12">
        <f t="shared" si="7"/>
        <v>2009.939387337768</v>
      </c>
      <c r="AH131" s="12">
        <f t="shared" si="7"/>
        <v>2883.4953257962989</v>
      </c>
      <c r="AI131" s="12">
        <f t="shared" si="7"/>
        <v>5594.1264567765957</v>
      </c>
      <c r="AJ131" s="12">
        <f t="shared" si="7"/>
        <v>2325.1100364011922</v>
      </c>
      <c r="AK131" s="12">
        <f t="shared" si="7"/>
        <v>592.03703797341757</v>
      </c>
      <c r="AL131" s="12">
        <f t="shared" si="7"/>
        <v>1149.315426785683</v>
      </c>
      <c r="AM131" s="12">
        <f t="shared" si="7"/>
        <v>1443.571748400856</v>
      </c>
      <c r="AN131" s="12">
        <f t="shared" si="7"/>
        <v>6335.3559962241889</v>
      </c>
      <c r="AO131" s="12">
        <f t="shared" si="7"/>
        <v>1425.9363390508863</v>
      </c>
      <c r="AP131" s="12">
        <f t="shared" si="7"/>
        <v>10221.718437152344</v>
      </c>
      <c r="AQ131" s="12">
        <f t="shared" si="7"/>
        <v>2902.0504580123411</v>
      </c>
      <c r="AR131" s="12">
        <f t="shared" si="7"/>
        <v>18479.840351663923</v>
      </c>
      <c r="AS131" s="12">
        <f t="shared" si="7"/>
        <v>6837.8825947098794</v>
      </c>
      <c r="AT131" s="12">
        <f t="shared" si="7"/>
        <v>833.77369277620812</v>
      </c>
      <c r="AU131" s="12">
        <f t="shared" si="7"/>
        <v>2951.5901482856975</v>
      </c>
      <c r="AV131" s="12">
        <f t="shared" si="7"/>
        <v>2752.8569118079004</v>
      </c>
      <c r="AW131" s="12">
        <f t="shared" si="7"/>
        <v>465.06772617507522</v>
      </c>
      <c r="AX131" s="12">
        <f t="shared" si="7"/>
        <v>5275.6862645137608</v>
      </c>
      <c r="AY131" s="12">
        <f t="shared" si="7"/>
        <v>378.96927543454257</v>
      </c>
      <c r="AZ131" s="12">
        <f t="shared" si="7"/>
        <v>1423.6708339884283</v>
      </c>
      <c r="BA131" s="12">
        <f t="shared" si="7"/>
        <v>4778.0754518540098</v>
      </c>
      <c r="BB131" s="12">
        <f t="shared" si="7"/>
        <v>3287.7347634689704</v>
      </c>
      <c r="BC131" s="12">
        <f t="shared" si="7"/>
        <v>16507.988779101997</v>
      </c>
      <c r="BD131" s="12">
        <f t="shared" si="7"/>
        <v>3954.9705518935234</v>
      </c>
      <c r="BE131" s="12">
        <f t="shared" si="7"/>
        <v>3309.7480184610854</v>
      </c>
      <c r="BF131" s="12">
        <f t="shared" si="7"/>
        <v>1109.4933559156918</v>
      </c>
      <c r="BG131" s="12">
        <f t="shared" si="7"/>
        <v>2517.4539509807596</v>
      </c>
      <c r="BH131" s="12">
        <f t="shared" si="7"/>
        <v>953.27027052631752</v>
      </c>
      <c r="BI131" s="12">
        <f t="shared" si="7"/>
        <v>3465.1296602725929</v>
      </c>
      <c r="BJ131" s="12">
        <f t="shared" si="7"/>
        <v>420.2022389116886</v>
      </c>
      <c r="BK131" s="12">
        <f t="shared" si="7"/>
        <v>14500.336708480634</v>
      </c>
      <c r="BL131" s="12">
        <f t="shared" si="7"/>
        <v>1963.70194127991</v>
      </c>
      <c r="BM131" s="12">
        <f t="shared" si="7"/>
        <v>1689.3729758994925</v>
      </c>
      <c r="BN131" s="12">
        <f t="shared" si="7"/>
        <v>2230.8933706053208</v>
      </c>
      <c r="BO131" s="12">
        <f t="shared" si="7"/>
        <v>3410.118898758747</v>
      </c>
      <c r="BP131" s="12">
        <f t="shared" ref="BP131:CA131" si="8">SUM(BP2:BP129)</f>
        <v>810.1233066012154</v>
      </c>
      <c r="BQ131" s="12">
        <f t="shared" si="8"/>
        <v>3377.0740897118162</v>
      </c>
      <c r="BR131" s="12">
        <f t="shared" si="8"/>
        <v>0</v>
      </c>
      <c r="BS131" s="12">
        <f t="shared" si="8"/>
        <v>251504.50237972752</v>
      </c>
      <c r="BT131" s="12">
        <f t="shared" si="8"/>
        <v>19596.459511871126</v>
      </c>
      <c r="BU131" s="12">
        <f t="shared" si="8"/>
        <v>1484.8221181105673</v>
      </c>
      <c r="BV131" s="12">
        <f t="shared" si="8"/>
        <v>2421.6930891396546</v>
      </c>
      <c r="BW131" s="12">
        <f t="shared" si="8"/>
        <v>115155.53130451828</v>
      </c>
      <c r="BX131" s="12">
        <f t="shared" si="8"/>
        <v>38234.630659969975</v>
      </c>
      <c r="BY131" s="12">
        <f t="shared" si="8"/>
        <v>388.36093666293885</v>
      </c>
      <c r="BZ131" s="12">
        <f t="shared" si="8"/>
        <v>177281.49762027248</v>
      </c>
      <c r="CA131" s="12">
        <f t="shared" si="8"/>
        <v>428786</v>
      </c>
    </row>
    <row r="132" spans="1:79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</sheetData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DAFC-37CE-46E3-BD08-ECBB52B8A1E7}">
  <sheetPr codeName="Planilha12">
    <tabColor theme="8"/>
  </sheetPr>
  <dimension ref="A1:CA132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71" width="12.7109375" style="1" customWidth="1"/>
    <col min="72" max="16384" width="11.5703125" style="1"/>
  </cols>
  <sheetData>
    <row r="1" spans="1:79" ht="49.5" customHeight="1" x14ac:dyDescent="0.2">
      <c r="A1" s="11" t="s">
        <v>16</v>
      </c>
      <c r="B1" s="61" t="s">
        <v>17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  <c r="BT1" s="6" t="s">
        <v>340</v>
      </c>
      <c r="BU1" s="6" t="s">
        <v>341</v>
      </c>
      <c r="BV1" s="6" t="s">
        <v>342</v>
      </c>
      <c r="BW1" s="6" t="s">
        <v>343</v>
      </c>
      <c r="BX1" s="6" t="s">
        <v>344</v>
      </c>
      <c r="BY1" s="6" t="s">
        <v>345</v>
      </c>
      <c r="BZ1" s="6" t="s">
        <v>346</v>
      </c>
      <c r="CA1" s="9" t="s">
        <v>347</v>
      </c>
    </row>
    <row r="2" spans="1:79" x14ac:dyDescent="0.2">
      <c r="A2" s="14" t="s">
        <v>124</v>
      </c>
      <c r="B2" s="15" t="s">
        <v>123</v>
      </c>
      <c r="C2" s="16">
        <v>0.73562083436188597</v>
      </c>
      <c r="D2" s="16">
        <v>0.74302641323130092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0.16539126141693411</v>
      </c>
      <c r="K2" s="16">
        <v>0</v>
      </c>
      <c r="L2" s="16">
        <v>45.443100469019996</v>
      </c>
      <c r="M2" s="16">
        <v>1.2441372500617132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1.8736114539619848</v>
      </c>
      <c r="AS2" s="16">
        <v>0</v>
      </c>
      <c r="AT2" s="16">
        <v>0</v>
      </c>
      <c r="AU2" s="16">
        <v>0</v>
      </c>
      <c r="AV2" s="16">
        <v>0</v>
      </c>
      <c r="AW2" s="16">
        <v>2.4685262898049864E-3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0.51839052085904713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f t="shared" ref="BS2:BS65" si="0">SUM(C2:BR2)</f>
        <v>50.725746729202669</v>
      </c>
      <c r="BT2" s="16">
        <v>0</v>
      </c>
      <c r="BU2" s="16">
        <v>0</v>
      </c>
      <c r="BV2" s="16">
        <v>0</v>
      </c>
      <c r="BW2" s="16">
        <v>1.8982967168600346</v>
      </c>
      <c r="BX2" s="16">
        <v>0</v>
      </c>
      <c r="BY2" s="16">
        <v>7.3759565539373</v>
      </c>
      <c r="BZ2" s="16">
        <f t="shared" ref="BZ2:BZ65" si="1">SUM(BT2:BY2)</f>
        <v>9.2742532707973346</v>
      </c>
      <c r="CA2" s="16">
        <f>SUM(BZ2,BS2)</f>
        <v>60</v>
      </c>
    </row>
    <row r="3" spans="1:79" x14ac:dyDescent="0.2">
      <c r="A3" s="14" t="s">
        <v>125</v>
      </c>
      <c r="B3" s="15" t="s">
        <v>18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0</v>
      </c>
      <c r="BL3" s="16">
        <v>0</v>
      </c>
      <c r="BM3" s="16">
        <v>0</v>
      </c>
      <c r="BN3" s="16">
        <v>0</v>
      </c>
      <c r="BO3" s="16">
        <v>0</v>
      </c>
      <c r="BP3" s="16">
        <v>0</v>
      </c>
      <c r="BQ3" s="16">
        <v>0</v>
      </c>
      <c r="BR3" s="16">
        <v>0</v>
      </c>
      <c r="BS3" s="16">
        <f t="shared" si="0"/>
        <v>0</v>
      </c>
      <c r="BT3" s="16">
        <v>0</v>
      </c>
      <c r="BU3" s="16">
        <v>0</v>
      </c>
      <c r="BV3" s="16">
        <v>0</v>
      </c>
      <c r="BW3" s="16">
        <v>0</v>
      </c>
      <c r="BX3" s="16">
        <v>0</v>
      </c>
      <c r="BY3" s="16">
        <v>0</v>
      </c>
      <c r="BZ3" s="16">
        <f t="shared" si="1"/>
        <v>0</v>
      </c>
      <c r="CA3" s="16">
        <f t="shared" ref="CA3:CA66" si="2">SUM(BZ3,BS3)</f>
        <v>0</v>
      </c>
    </row>
    <row r="4" spans="1:79" x14ac:dyDescent="0.2">
      <c r="A4" s="14" t="s">
        <v>126</v>
      </c>
      <c r="B4" s="15" t="s">
        <v>35</v>
      </c>
      <c r="C4" s="16">
        <v>6.4735028005170184E-2</v>
      </c>
      <c r="D4" s="16">
        <v>2.9082292115467472E-3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9.4248168892718656E-2</v>
      </c>
      <c r="M4" s="16">
        <v>0</v>
      </c>
      <c r="N4" s="16">
        <v>0</v>
      </c>
      <c r="O4" s="16">
        <v>0.58283067643257214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6.7858681602757428E-3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2.3912106850495475E-2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f t="shared" si="0"/>
        <v>0.77542007755277886</v>
      </c>
      <c r="BT4" s="16">
        <v>0</v>
      </c>
      <c r="BU4" s="16">
        <v>0</v>
      </c>
      <c r="BV4" s="16">
        <v>0</v>
      </c>
      <c r="BW4" s="16">
        <v>8.6169754416199913E-4</v>
      </c>
      <c r="BX4" s="16">
        <v>0</v>
      </c>
      <c r="BY4" s="16">
        <v>0.22371822490305904</v>
      </c>
      <c r="BZ4" s="16">
        <f t="shared" si="1"/>
        <v>0.22457992244722103</v>
      </c>
      <c r="CA4" s="16">
        <f t="shared" si="2"/>
        <v>0.99999999999999989</v>
      </c>
    </row>
    <row r="5" spans="1:79" x14ac:dyDescent="0.2">
      <c r="A5" s="14" t="s">
        <v>127</v>
      </c>
      <c r="B5" s="15" t="s">
        <v>19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f t="shared" si="0"/>
        <v>0</v>
      </c>
      <c r="BT5" s="16">
        <v>0</v>
      </c>
      <c r="BU5" s="16">
        <v>0</v>
      </c>
      <c r="BV5" s="16">
        <v>0</v>
      </c>
      <c r="BW5" s="16">
        <v>0</v>
      </c>
      <c r="BX5" s="16">
        <v>0</v>
      </c>
      <c r="BY5" s="16">
        <v>0</v>
      </c>
      <c r="BZ5" s="16">
        <f t="shared" si="1"/>
        <v>0</v>
      </c>
      <c r="CA5" s="16">
        <f t="shared" si="2"/>
        <v>0</v>
      </c>
    </row>
    <row r="6" spans="1:79" x14ac:dyDescent="0.2">
      <c r="A6" s="14" t="s">
        <v>128</v>
      </c>
      <c r="B6" s="15" t="s">
        <v>36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f t="shared" si="0"/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f t="shared" si="1"/>
        <v>0</v>
      </c>
      <c r="CA6" s="16">
        <f t="shared" si="2"/>
        <v>0</v>
      </c>
    </row>
    <row r="7" spans="1:79" x14ac:dyDescent="0.2">
      <c r="A7" s="14" t="s">
        <v>129</v>
      </c>
      <c r="B7" s="15" t="s">
        <v>232</v>
      </c>
      <c r="C7" s="16">
        <v>11.374118344364318</v>
      </c>
      <c r="D7" s="16">
        <v>2.3687148078632818</v>
      </c>
      <c r="E7" s="16">
        <v>0.16934703151239752</v>
      </c>
      <c r="F7" s="16">
        <v>0</v>
      </c>
      <c r="G7" s="16">
        <v>0</v>
      </c>
      <c r="H7" s="16">
        <v>0</v>
      </c>
      <c r="I7" s="16">
        <v>0</v>
      </c>
      <c r="J7" s="16">
        <v>0.11789983206559321</v>
      </c>
      <c r="K7" s="16">
        <v>0</v>
      </c>
      <c r="L7" s="16">
        <v>14.658164575718661</v>
      </c>
      <c r="M7" s="16">
        <v>0</v>
      </c>
      <c r="N7" s="16">
        <v>15.867173762718563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1.9914353452533835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0.12218709868616022</v>
      </c>
      <c r="AP7" s="16">
        <v>8.5745332411340525E-3</v>
      </c>
      <c r="AQ7" s="16">
        <v>0</v>
      </c>
      <c r="AR7" s="16">
        <v>0.95606045638644677</v>
      </c>
      <c r="AS7" s="16">
        <v>0</v>
      </c>
      <c r="AT7" s="16">
        <v>0</v>
      </c>
      <c r="AU7" s="16">
        <v>0</v>
      </c>
      <c r="AV7" s="16">
        <v>0</v>
      </c>
      <c r="AW7" s="16">
        <v>0.78671342487404927</v>
      </c>
      <c r="AX7" s="16">
        <v>8.068635779907142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1.500543317198459E-2</v>
      </c>
      <c r="BF7" s="16">
        <v>0</v>
      </c>
      <c r="BG7" s="16">
        <v>0</v>
      </c>
      <c r="BH7" s="16">
        <v>0</v>
      </c>
      <c r="BI7" s="16">
        <v>0.49089202805492443</v>
      </c>
      <c r="BJ7" s="16">
        <v>0</v>
      </c>
      <c r="BK7" s="16">
        <v>1.4898251506470415</v>
      </c>
      <c r="BL7" s="16">
        <v>0.94962955645559621</v>
      </c>
      <c r="BM7" s="16">
        <v>0.17577793144324805</v>
      </c>
      <c r="BN7" s="16">
        <v>1.0846784550034574</v>
      </c>
      <c r="BO7" s="16">
        <v>0.68810629260100753</v>
      </c>
      <c r="BP7" s="16">
        <v>2.1436333102835131E-3</v>
      </c>
      <c r="BQ7" s="16">
        <v>1.0632421219006223</v>
      </c>
      <c r="BR7" s="16">
        <v>0</v>
      </c>
      <c r="BS7" s="16">
        <f t="shared" si="0"/>
        <v>62.448325595179298</v>
      </c>
      <c r="BT7" s="16">
        <v>0</v>
      </c>
      <c r="BU7" s="16">
        <v>0.14791069840956239</v>
      </c>
      <c r="BV7" s="16">
        <v>0</v>
      </c>
      <c r="BW7" s="16">
        <v>154.13152227600514</v>
      </c>
      <c r="BX7" s="16">
        <v>0</v>
      </c>
      <c r="BY7" s="16">
        <v>0.27224143040600612</v>
      </c>
      <c r="BZ7" s="16">
        <f t="shared" si="1"/>
        <v>154.55167440482072</v>
      </c>
      <c r="CA7" s="16">
        <f t="shared" si="2"/>
        <v>217</v>
      </c>
    </row>
    <row r="8" spans="1:79" x14ac:dyDescent="0.2">
      <c r="A8" s="14" t="s">
        <v>130</v>
      </c>
      <c r="B8" s="15" t="s">
        <v>31</v>
      </c>
      <c r="C8" s="16">
        <v>6.0041661561083199E-3</v>
      </c>
      <c r="D8" s="16">
        <v>6.8619041784095088E-3</v>
      </c>
      <c r="E8" s="16">
        <v>3.4309520892047544E-3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5.1254135522607527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6.3472613650287946E-2</v>
      </c>
      <c r="AX8" s="16">
        <v>0.25817914471265774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4.7175591226565373E-3</v>
      </c>
      <c r="BL8" s="16">
        <v>3.4309520892047544E-3</v>
      </c>
      <c r="BM8" s="16">
        <v>0</v>
      </c>
      <c r="BN8" s="16">
        <v>3.0020830780541599E-3</v>
      </c>
      <c r="BO8" s="16">
        <v>0</v>
      </c>
      <c r="BP8" s="16">
        <v>0</v>
      </c>
      <c r="BQ8" s="16">
        <v>3.0020830780541599E-3</v>
      </c>
      <c r="BR8" s="16">
        <v>0</v>
      </c>
      <c r="BS8" s="16">
        <f t="shared" si="0"/>
        <v>5.4775150104153907</v>
      </c>
      <c r="BT8" s="16">
        <v>0</v>
      </c>
      <c r="BU8" s="16">
        <v>0</v>
      </c>
      <c r="BV8" s="16">
        <v>0</v>
      </c>
      <c r="BW8" s="16">
        <v>1.4066903565739493</v>
      </c>
      <c r="BX8" s="16">
        <v>0.11579463301066045</v>
      </c>
      <c r="BY8" s="16">
        <v>0</v>
      </c>
      <c r="BZ8" s="16">
        <f t="shared" si="1"/>
        <v>1.5224849895846098</v>
      </c>
      <c r="CA8" s="16">
        <f t="shared" si="2"/>
        <v>7</v>
      </c>
    </row>
    <row r="9" spans="1:79" x14ac:dyDescent="0.2">
      <c r="A9" s="14" t="s">
        <v>131</v>
      </c>
      <c r="B9" s="15" t="s">
        <v>20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f t="shared" si="0"/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f t="shared" si="1"/>
        <v>0</v>
      </c>
      <c r="CA9" s="16">
        <f t="shared" si="2"/>
        <v>0</v>
      </c>
    </row>
    <row r="10" spans="1:79" x14ac:dyDescent="0.2">
      <c r="A10" s="14" t="s">
        <v>233</v>
      </c>
      <c r="B10" s="15" t="s">
        <v>234</v>
      </c>
      <c r="C10" s="16">
        <v>0.77449801054871847</v>
      </c>
      <c r="D10" s="16">
        <v>8.74433237716295E-2</v>
      </c>
      <c r="E10" s="16">
        <v>3.1229758489867677E-3</v>
      </c>
      <c r="F10" s="16">
        <v>0</v>
      </c>
      <c r="G10" s="16">
        <v>0</v>
      </c>
      <c r="H10" s="16">
        <v>0</v>
      </c>
      <c r="I10" s="16">
        <v>0</v>
      </c>
      <c r="J10" s="16">
        <v>3.1229758489867677E-3</v>
      </c>
      <c r="K10" s="16">
        <v>0</v>
      </c>
      <c r="L10" s="16">
        <v>12.023457018599057</v>
      </c>
      <c r="M10" s="16">
        <v>9.056629962061627E-2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0.48093828074396228</v>
      </c>
      <c r="AS10" s="16">
        <v>0</v>
      </c>
      <c r="AT10" s="16">
        <v>0</v>
      </c>
      <c r="AU10" s="16">
        <v>0</v>
      </c>
      <c r="AV10" s="16">
        <v>0</v>
      </c>
      <c r="AW10" s="16">
        <v>0.10305820301656335</v>
      </c>
      <c r="AX10" s="16">
        <v>2.8856296844637734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6.2459516979735353E-3</v>
      </c>
      <c r="BG10" s="16">
        <v>0</v>
      </c>
      <c r="BH10" s="16">
        <v>0</v>
      </c>
      <c r="BI10" s="16">
        <v>0</v>
      </c>
      <c r="BJ10" s="16">
        <v>0</v>
      </c>
      <c r="BK10" s="16">
        <v>0.54964374942167116</v>
      </c>
      <c r="BL10" s="16">
        <v>0.32791246414361064</v>
      </c>
      <c r="BM10" s="16">
        <v>9.3689275469603026E-3</v>
      </c>
      <c r="BN10" s="16">
        <v>0.31229758489867682</v>
      </c>
      <c r="BO10" s="16">
        <v>9.056629962061627E-2</v>
      </c>
      <c r="BP10" s="16">
        <v>0</v>
      </c>
      <c r="BQ10" s="16">
        <v>9.3689275469603026E-3</v>
      </c>
      <c r="BR10" s="16">
        <v>0</v>
      </c>
      <c r="BS10" s="16">
        <f t="shared" si="0"/>
        <v>17.757240677338761</v>
      </c>
      <c r="BT10" s="16">
        <v>0</v>
      </c>
      <c r="BU10" s="16">
        <v>9.3689275469603026E-3</v>
      </c>
      <c r="BV10" s="16">
        <v>0</v>
      </c>
      <c r="BW10" s="16">
        <v>116.58068844267603</v>
      </c>
      <c r="BX10" s="16">
        <v>0.65270195243823448</v>
      </c>
      <c r="BY10" s="16">
        <v>0</v>
      </c>
      <c r="BZ10" s="16">
        <f t="shared" si="1"/>
        <v>117.24275932266123</v>
      </c>
      <c r="CA10" s="16">
        <f t="shared" si="2"/>
        <v>135</v>
      </c>
    </row>
    <row r="11" spans="1:79" x14ac:dyDescent="0.2">
      <c r="A11" s="14" t="s">
        <v>133</v>
      </c>
      <c r="B11" s="15" t="s">
        <v>132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f t="shared" si="0"/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f t="shared" si="1"/>
        <v>0</v>
      </c>
      <c r="CA11" s="16">
        <f t="shared" si="2"/>
        <v>0</v>
      </c>
    </row>
    <row r="12" spans="1:79" x14ac:dyDescent="0.2">
      <c r="A12" s="14" t="s">
        <v>134</v>
      </c>
      <c r="B12" s="15" t="s">
        <v>21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f t="shared" si="0"/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f t="shared" si="1"/>
        <v>0</v>
      </c>
      <c r="CA12" s="16">
        <f t="shared" si="2"/>
        <v>0</v>
      </c>
    </row>
    <row r="13" spans="1:79" x14ac:dyDescent="0.2">
      <c r="A13" s="14" t="s">
        <v>135</v>
      </c>
      <c r="B13" s="15" t="s">
        <v>37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f t="shared" si="0"/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f t="shared" si="1"/>
        <v>0</v>
      </c>
      <c r="CA13" s="16">
        <f t="shared" si="2"/>
        <v>0</v>
      </c>
    </row>
    <row r="14" spans="1:79" x14ac:dyDescent="0.2">
      <c r="A14" s="14" t="s">
        <v>235</v>
      </c>
      <c r="B14" s="15" t="s">
        <v>136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f t="shared" si="0"/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f t="shared" si="1"/>
        <v>0</v>
      </c>
      <c r="CA14" s="16">
        <f t="shared" si="2"/>
        <v>0</v>
      </c>
    </row>
    <row r="15" spans="1:79" x14ac:dyDescent="0.2">
      <c r="A15" s="14" t="s">
        <v>138</v>
      </c>
      <c r="B15" s="15" t="s">
        <v>137</v>
      </c>
      <c r="C15" s="16">
        <v>3.8646092075266254</v>
      </c>
      <c r="D15" s="16">
        <v>3.7240464119228283</v>
      </c>
      <c r="E15" s="16">
        <v>4.6854265201265779</v>
      </c>
      <c r="F15" s="16">
        <v>3.4706863112048728E-3</v>
      </c>
      <c r="G15" s="16">
        <v>0</v>
      </c>
      <c r="H15" s="16">
        <v>0</v>
      </c>
      <c r="I15" s="16">
        <v>0</v>
      </c>
      <c r="J15" s="16">
        <v>0.67157780121814292</v>
      </c>
      <c r="K15" s="16">
        <v>0</v>
      </c>
      <c r="L15" s="16">
        <v>0.34359794480928241</v>
      </c>
      <c r="M15" s="16">
        <v>3.4706863112048728E-3</v>
      </c>
      <c r="N15" s="16">
        <v>6.9413726224097456E-3</v>
      </c>
      <c r="O15" s="16">
        <v>5.9001667290482833E-2</v>
      </c>
      <c r="P15" s="16">
        <v>1.5618088400421927E-2</v>
      </c>
      <c r="Q15" s="16">
        <v>1.5618088400421927E-2</v>
      </c>
      <c r="R15" s="16">
        <v>4.5379223519003702</v>
      </c>
      <c r="S15" s="16">
        <v>8.2741161659124156</v>
      </c>
      <c r="T15" s="16">
        <v>0</v>
      </c>
      <c r="U15" s="16">
        <v>0</v>
      </c>
      <c r="V15" s="16">
        <v>3.4706863112048728E-3</v>
      </c>
      <c r="W15" s="16">
        <v>0.4112763278777774</v>
      </c>
      <c r="X15" s="16">
        <v>0</v>
      </c>
      <c r="Y15" s="16">
        <v>0</v>
      </c>
      <c r="Z15" s="16">
        <v>0</v>
      </c>
      <c r="AA15" s="16">
        <v>1.4316581033720099</v>
      </c>
      <c r="AB15" s="16">
        <v>0.1475041682262071</v>
      </c>
      <c r="AC15" s="16">
        <v>2.1986797781482865</v>
      </c>
      <c r="AD15" s="16">
        <v>0</v>
      </c>
      <c r="AE15" s="16">
        <v>1.3882745244819491E-2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5.206029466807309E-3</v>
      </c>
      <c r="AM15" s="16">
        <v>0</v>
      </c>
      <c r="AN15" s="16">
        <v>0</v>
      </c>
      <c r="AO15" s="16">
        <v>0</v>
      </c>
      <c r="AP15" s="16">
        <v>1.723195753513219</v>
      </c>
      <c r="AQ15" s="16">
        <v>0</v>
      </c>
      <c r="AR15" s="16">
        <v>0.34012725849807751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6.9413726224097456E-3</v>
      </c>
      <c r="BG15" s="16">
        <v>0</v>
      </c>
      <c r="BH15" s="16">
        <v>0</v>
      </c>
      <c r="BI15" s="16">
        <v>0</v>
      </c>
      <c r="BJ15" s="16">
        <v>0</v>
      </c>
      <c r="BK15" s="16">
        <v>1.9088774711626798E-2</v>
      </c>
      <c r="BL15" s="16">
        <v>1.5618088400421927E-2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f t="shared" si="0"/>
        <v>32.522066079145254</v>
      </c>
      <c r="BT15" s="16">
        <v>0</v>
      </c>
      <c r="BU15" s="16">
        <v>0</v>
      </c>
      <c r="BV15" s="16">
        <v>0</v>
      </c>
      <c r="BW15" s="16">
        <v>17.303106604511893</v>
      </c>
      <c r="BX15" s="16">
        <v>2.2854469359284084</v>
      </c>
      <c r="BY15" s="16">
        <v>-1.1106196195855591</v>
      </c>
      <c r="BZ15" s="16">
        <f t="shared" si="1"/>
        <v>18.477933920854742</v>
      </c>
      <c r="CA15" s="16">
        <f t="shared" si="2"/>
        <v>51</v>
      </c>
    </row>
    <row r="16" spans="1:79" x14ac:dyDescent="0.2">
      <c r="A16" s="14" t="s">
        <v>236</v>
      </c>
      <c r="B16" s="15" t="s">
        <v>38</v>
      </c>
      <c r="C16" s="16">
        <v>6.6430662995498446E-3</v>
      </c>
      <c r="D16" s="16">
        <v>7.1675189021458852E-3</v>
      </c>
      <c r="E16" s="16">
        <v>0.15383943009483853</v>
      </c>
      <c r="F16" s="16">
        <v>0</v>
      </c>
      <c r="G16" s="16">
        <v>0</v>
      </c>
      <c r="H16" s="16">
        <v>0</v>
      </c>
      <c r="I16" s="16">
        <v>0</v>
      </c>
      <c r="J16" s="16">
        <v>0.4092478475591102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1.2237227393907609E-2</v>
      </c>
      <c r="AX16" s="16">
        <v>0.15191643721865303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2.0978104103841617E-2</v>
      </c>
      <c r="BL16" s="16">
        <v>1.8181023556662734E-2</v>
      </c>
      <c r="BM16" s="16">
        <v>2.4474454787815217E-3</v>
      </c>
      <c r="BN16" s="16">
        <v>2.0978104103841617E-2</v>
      </c>
      <c r="BO16" s="16">
        <v>5.2445260259604042E-3</v>
      </c>
      <c r="BP16" s="16">
        <v>0</v>
      </c>
      <c r="BQ16" s="16">
        <v>0</v>
      </c>
      <c r="BR16" s="16">
        <v>0</v>
      </c>
      <c r="BS16" s="16">
        <f t="shared" si="0"/>
        <v>0.80888073073729294</v>
      </c>
      <c r="BT16" s="16">
        <v>0</v>
      </c>
      <c r="BU16" s="16">
        <v>3.4963506839736025E-4</v>
      </c>
      <c r="BV16" s="16">
        <v>0</v>
      </c>
      <c r="BW16" s="16">
        <v>3.1907696341943095</v>
      </c>
      <c r="BX16" s="16">
        <v>0</v>
      </c>
      <c r="BY16" s="16">
        <v>0</v>
      </c>
      <c r="BZ16" s="16">
        <f t="shared" si="1"/>
        <v>3.1911192692627068</v>
      </c>
      <c r="CA16" s="16">
        <f t="shared" si="2"/>
        <v>4</v>
      </c>
    </row>
    <row r="17" spans="1:79" x14ac:dyDescent="0.2">
      <c r="A17" s="14" t="s">
        <v>139</v>
      </c>
      <c r="B17" s="15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f t="shared" si="0"/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f t="shared" si="1"/>
        <v>0</v>
      </c>
      <c r="CA17" s="16">
        <f t="shared" si="2"/>
        <v>0</v>
      </c>
    </row>
    <row r="18" spans="1:79" x14ac:dyDescent="0.2">
      <c r="A18" s="14" t="s">
        <v>237</v>
      </c>
      <c r="B18" s="15" t="s">
        <v>140</v>
      </c>
      <c r="C18" s="16">
        <v>7.5007229612492773E-2</v>
      </c>
      <c r="D18" s="16">
        <v>0.64162810873337184</v>
      </c>
      <c r="E18" s="16">
        <v>1.8977732793522266E-2</v>
      </c>
      <c r="F18" s="16">
        <v>0.42383603238866396</v>
      </c>
      <c r="G18" s="16">
        <v>1.1016122035858877</v>
      </c>
      <c r="H18" s="16">
        <v>0</v>
      </c>
      <c r="I18" s="16">
        <v>0</v>
      </c>
      <c r="J18" s="16">
        <v>8.7659051474840946E-2</v>
      </c>
      <c r="K18" s="16">
        <v>1.1748120300751879E-2</v>
      </c>
      <c r="L18" s="16">
        <v>0.43648785425101216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3.6148062463851934E-3</v>
      </c>
      <c r="T18" s="16">
        <v>0</v>
      </c>
      <c r="U18" s="16">
        <v>0</v>
      </c>
      <c r="V18" s="16">
        <v>0.30906593406593408</v>
      </c>
      <c r="W18" s="16">
        <v>4.7805812608444187</v>
      </c>
      <c r="X18" s="16">
        <v>0.11115529207634471</v>
      </c>
      <c r="Y18" s="16">
        <v>0</v>
      </c>
      <c r="Z18" s="16">
        <v>0</v>
      </c>
      <c r="AA18" s="16">
        <v>0</v>
      </c>
      <c r="AB18" s="16">
        <v>7.1871385193753623</v>
      </c>
      <c r="AC18" s="16">
        <v>0.79435367264314627</v>
      </c>
      <c r="AD18" s="16">
        <v>0.48348033545401969</v>
      </c>
      <c r="AE18" s="16">
        <v>9.0370156159629835E-4</v>
      </c>
      <c r="AF18" s="16">
        <v>0</v>
      </c>
      <c r="AG18" s="16">
        <v>5.7836899942163095E-2</v>
      </c>
      <c r="AH18" s="16">
        <v>0</v>
      </c>
      <c r="AI18" s="16">
        <v>0</v>
      </c>
      <c r="AJ18" s="16">
        <v>4.2473973395026024E-2</v>
      </c>
      <c r="AK18" s="16">
        <v>0</v>
      </c>
      <c r="AL18" s="16">
        <v>4.6088779641411219E-2</v>
      </c>
      <c r="AM18" s="16">
        <v>0</v>
      </c>
      <c r="AN18" s="16">
        <v>0</v>
      </c>
      <c r="AO18" s="16">
        <v>0.55758386350491618</v>
      </c>
      <c r="AP18" s="16">
        <v>8.3682764603817237</v>
      </c>
      <c r="AQ18" s="16">
        <v>0</v>
      </c>
      <c r="AR18" s="16">
        <v>0.10573308270676691</v>
      </c>
      <c r="AS18" s="16">
        <v>0</v>
      </c>
      <c r="AT18" s="16">
        <v>0</v>
      </c>
      <c r="AU18" s="16">
        <v>0</v>
      </c>
      <c r="AV18" s="16">
        <v>5.422209369577791E-3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0.51962839791787163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9.9407171775592829E-2</v>
      </c>
      <c r="BL18" s="16">
        <v>2.3496240601503758E-2</v>
      </c>
      <c r="BM18" s="16">
        <v>0</v>
      </c>
      <c r="BN18" s="16">
        <v>7.2296124927703868E-3</v>
      </c>
      <c r="BO18" s="16">
        <v>9.0370156159629835E-4</v>
      </c>
      <c r="BP18" s="16">
        <v>0</v>
      </c>
      <c r="BQ18" s="16">
        <v>0</v>
      </c>
      <c r="BR18" s="16">
        <v>0</v>
      </c>
      <c r="BS18" s="16">
        <f t="shared" si="0"/>
        <v>26.301330248698669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-1.3013302486986698</v>
      </c>
      <c r="BZ18" s="16">
        <f t="shared" si="1"/>
        <v>-1.3013302486986698</v>
      </c>
      <c r="CA18" s="16">
        <f t="shared" si="2"/>
        <v>25</v>
      </c>
    </row>
    <row r="19" spans="1:79" x14ac:dyDescent="0.2">
      <c r="A19" s="14" t="s">
        <v>238</v>
      </c>
      <c r="B19" s="15" t="s">
        <v>141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f t="shared" si="0"/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f t="shared" si="1"/>
        <v>0</v>
      </c>
      <c r="CA19" s="16">
        <f t="shared" si="2"/>
        <v>0</v>
      </c>
    </row>
    <row r="20" spans="1:79" x14ac:dyDescent="0.2">
      <c r="A20" s="14" t="s">
        <v>239</v>
      </c>
      <c r="B20" s="15" t="s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f t="shared" si="0"/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f t="shared" si="1"/>
        <v>0</v>
      </c>
      <c r="CA20" s="16">
        <f t="shared" si="2"/>
        <v>0</v>
      </c>
    </row>
    <row r="21" spans="1:79" x14ac:dyDescent="0.2">
      <c r="A21" s="14" t="s">
        <v>240</v>
      </c>
      <c r="B21" s="15" t="s">
        <v>142</v>
      </c>
      <c r="C21" s="16">
        <v>0</v>
      </c>
      <c r="D21" s="16">
        <v>0</v>
      </c>
      <c r="E21" s="16">
        <v>0</v>
      </c>
      <c r="F21" s="16">
        <v>0</v>
      </c>
      <c r="G21" s="16">
        <v>3.0875698695767898E-2</v>
      </c>
      <c r="H21" s="16">
        <v>6.3880755922278414E-3</v>
      </c>
      <c r="I21" s="16">
        <v>0.42374234761778012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1.6502528613255258E-2</v>
      </c>
      <c r="AC21" s="16">
        <v>0.75964865584242747</v>
      </c>
      <c r="AD21" s="16">
        <v>2.7607133351077988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4.5248868778280547E-3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2.6616981634282674E-4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f t="shared" si="0"/>
        <v>4.0026616981634282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-2.6616981634282671E-3</v>
      </c>
      <c r="BZ21" s="16">
        <f t="shared" si="1"/>
        <v>-2.6616981634282671E-3</v>
      </c>
      <c r="CA21" s="16">
        <f t="shared" si="2"/>
        <v>4</v>
      </c>
    </row>
    <row r="22" spans="1:79" x14ac:dyDescent="0.2">
      <c r="A22" s="14" t="s">
        <v>144</v>
      </c>
      <c r="B22" s="17" t="s">
        <v>143</v>
      </c>
      <c r="C22" s="16">
        <v>3.8419288190195398E-3</v>
      </c>
      <c r="D22" s="16">
        <v>1.1559936935449904</v>
      </c>
      <c r="E22" s="16">
        <v>4.2688097989105998E-4</v>
      </c>
      <c r="F22" s="16">
        <v>0</v>
      </c>
      <c r="G22" s="16">
        <v>0</v>
      </c>
      <c r="H22" s="16">
        <v>0</v>
      </c>
      <c r="I22" s="16">
        <v>0</v>
      </c>
      <c r="J22" s="16">
        <v>2.5809224044213486</v>
      </c>
      <c r="K22" s="16">
        <v>0</v>
      </c>
      <c r="L22" s="16">
        <v>0.284729613587337</v>
      </c>
      <c r="M22" s="16">
        <v>0</v>
      </c>
      <c r="N22" s="16">
        <v>0</v>
      </c>
      <c r="O22" s="16">
        <v>0</v>
      </c>
      <c r="P22" s="16">
        <v>0</v>
      </c>
      <c r="Q22" s="16">
        <v>0.84266305430495236</v>
      </c>
      <c r="R22" s="16">
        <v>0</v>
      </c>
      <c r="S22" s="16">
        <v>0</v>
      </c>
      <c r="T22" s="16">
        <v>0</v>
      </c>
      <c r="U22" s="16">
        <v>0</v>
      </c>
      <c r="V22" s="16">
        <v>0.54384636838121037</v>
      </c>
      <c r="W22" s="16">
        <v>0</v>
      </c>
      <c r="X22" s="16">
        <v>0</v>
      </c>
      <c r="Y22" s="16">
        <v>1.1017798090988258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3.6711764270631157E-2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4.2688097989105998E-4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0.17288679685587927</v>
      </c>
      <c r="AX22" s="16">
        <v>7.634339444371717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0.70990306955883276</v>
      </c>
      <c r="BL22" s="16">
        <v>0.52122167644698425</v>
      </c>
      <c r="BM22" s="16">
        <v>8.2814910098865629E-2</v>
      </c>
      <c r="BN22" s="16">
        <v>0.59549896694802862</v>
      </c>
      <c r="BO22" s="16">
        <v>0.25228665911561643</v>
      </c>
      <c r="BP22" s="16">
        <v>1.7075239195642399E-3</v>
      </c>
      <c r="BQ22" s="16">
        <v>5.7628932285293095E-2</v>
      </c>
      <c r="BR22" s="16">
        <v>0</v>
      </c>
      <c r="BS22" s="16">
        <f t="shared" si="0"/>
        <v>16.579630377988877</v>
      </c>
      <c r="BT22" s="16">
        <v>0</v>
      </c>
      <c r="BU22" s="16">
        <v>1.06720244972765E-2</v>
      </c>
      <c r="BV22" s="16">
        <v>0</v>
      </c>
      <c r="BW22" s="16">
        <v>58.896341914589655</v>
      </c>
      <c r="BX22" s="16">
        <v>0</v>
      </c>
      <c r="BY22" s="16">
        <v>-0.48664431707580835</v>
      </c>
      <c r="BZ22" s="16">
        <f t="shared" si="1"/>
        <v>58.420369622011123</v>
      </c>
      <c r="CA22" s="16">
        <f t="shared" si="2"/>
        <v>75</v>
      </c>
    </row>
    <row r="23" spans="1:79" x14ac:dyDescent="0.2">
      <c r="A23" s="14" t="s">
        <v>146</v>
      </c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f t="shared" si="0"/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f t="shared" si="1"/>
        <v>0</v>
      </c>
      <c r="CA23" s="16">
        <f t="shared" si="2"/>
        <v>0</v>
      </c>
    </row>
    <row r="24" spans="1:79" x14ac:dyDescent="0.2">
      <c r="A24" s="18" t="s">
        <v>148</v>
      </c>
      <c r="B24" s="15" t="s">
        <v>147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f t="shared" si="0"/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f t="shared" si="1"/>
        <v>0</v>
      </c>
      <c r="CA24" s="16">
        <f t="shared" si="2"/>
        <v>0</v>
      </c>
    </row>
    <row r="25" spans="1:79" x14ac:dyDescent="0.2">
      <c r="A25" s="18" t="s">
        <v>149</v>
      </c>
      <c r="B25" s="15" t="s">
        <v>22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0.28210028210028215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0.20311220311220313</v>
      </c>
      <c r="AX25" s="16">
        <v>16.181272181272181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0.84630084630084623</v>
      </c>
      <c r="BL25" s="16">
        <v>0.66575666575666581</v>
      </c>
      <c r="BM25" s="16">
        <v>3.3852033852033857E-2</v>
      </c>
      <c r="BN25" s="16">
        <v>0.82373282373282364</v>
      </c>
      <c r="BO25" s="16">
        <v>0.13540813540813543</v>
      </c>
      <c r="BP25" s="16">
        <v>0</v>
      </c>
      <c r="BQ25" s="16">
        <v>0.10155610155610156</v>
      </c>
      <c r="BR25" s="16">
        <v>0</v>
      </c>
      <c r="BS25" s="16">
        <f t="shared" si="0"/>
        <v>19.273091273091275</v>
      </c>
      <c r="BT25" s="16">
        <v>0</v>
      </c>
      <c r="BU25" s="16">
        <v>0</v>
      </c>
      <c r="BV25" s="16">
        <v>0</v>
      </c>
      <c r="BW25" s="16">
        <v>106.98371098371099</v>
      </c>
      <c r="BX25" s="16">
        <v>0</v>
      </c>
      <c r="BY25" s="16">
        <v>-2.2568022568022572</v>
      </c>
      <c r="BZ25" s="16">
        <f t="shared" si="1"/>
        <v>104.72690872690873</v>
      </c>
      <c r="CA25" s="16">
        <f t="shared" si="2"/>
        <v>124</v>
      </c>
    </row>
    <row r="26" spans="1:79" x14ac:dyDescent="0.2">
      <c r="A26" s="18" t="s">
        <v>150</v>
      </c>
      <c r="B26" s="15" t="s">
        <v>23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f t="shared" si="0"/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f t="shared" si="1"/>
        <v>0</v>
      </c>
      <c r="CA26" s="16">
        <f t="shared" si="2"/>
        <v>0</v>
      </c>
    </row>
    <row r="27" spans="1:79" x14ac:dyDescent="0.2">
      <c r="A27" s="18" t="s">
        <v>241</v>
      </c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7.343956511364933</v>
      </c>
      <c r="K27" s="16">
        <v>0</v>
      </c>
      <c r="L27" s="16">
        <v>2.016972186777048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2.0416420279480877E-2</v>
      </c>
      <c r="Y27" s="16">
        <v>0</v>
      </c>
      <c r="Z27" s="16">
        <v>1.7013683566234063E-3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1.6162999387922362E-2</v>
      </c>
      <c r="AS27" s="16">
        <v>0</v>
      </c>
      <c r="AT27" s="16">
        <v>0</v>
      </c>
      <c r="AU27" s="16">
        <v>0</v>
      </c>
      <c r="AV27" s="16">
        <v>0</v>
      </c>
      <c r="AW27" s="16">
        <v>0.1122903115371448</v>
      </c>
      <c r="AX27" s="16">
        <v>1.9089352961314618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8.5068417831170317E-4</v>
      </c>
      <c r="BG27" s="16">
        <v>0</v>
      </c>
      <c r="BH27" s="16">
        <v>0</v>
      </c>
      <c r="BI27" s="16">
        <v>0</v>
      </c>
      <c r="BJ27" s="16">
        <v>0</v>
      </c>
      <c r="BK27" s="16">
        <v>0.20671625532974383</v>
      </c>
      <c r="BL27" s="16">
        <v>0.15142178373948315</v>
      </c>
      <c r="BM27" s="16">
        <v>2.1267104457792577E-2</v>
      </c>
      <c r="BN27" s="16">
        <v>0.19140394012013323</v>
      </c>
      <c r="BO27" s="16">
        <v>9.5276627970910757E-2</v>
      </c>
      <c r="BP27" s="16">
        <v>0</v>
      </c>
      <c r="BQ27" s="16">
        <v>4.6787629807143669E-2</v>
      </c>
      <c r="BR27" s="16">
        <v>0</v>
      </c>
      <c r="BS27" s="16">
        <f t="shared" si="0"/>
        <v>12.134159119438136</v>
      </c>
      <c r="BT27" s="16">
        <v>0</v>
      </c>
      <c r="BU27" s="16">
        <v>3.4027367132468127E-3</v>
      </c>
      <c r="BV27" s="16">
        <v>0</v>
      </c>
      <c r="BW27" s="16">
        <v>69.506852157314327</v>
      </c>
      <c r="BX27" s="16">
        <v>0</v>
      </c>
      <c r="BY27" s="16">
        <v>0.35558598653429191</v>
      </c>
      <c r="BZ27" s="16">
        <f t="shared" si="1"/>
        <v>69.865840880561862</v>
      </c>
      <c r="CA27" s="16">
        <f t="shared" si="2"/>
        <v>82</v>
      </c>
    </row>
    <row r="28" spans="1:79" x14ac:dyDescent="0.2">
      <c r="A28" s="18" t="s">
        <v>242</v>
      </c>
      <c r="B28" s="15" t="s">
        <v>55</v>
      </c>
      <c r="C28" s="16">
        <v>1.5974440894568689E-3</v>
      </c>
      <c r="D28" s="16">
        <v>7.8190684378678325E-3</v>
      </c>
      <c r="E28" s="16">
        <v>8.4076004708256259E-5</v>
      </c>
      <c r="F28" s="16">
        <v>0</v>
      </c>
      <c r="G28" s="16">
        <v>0</v>
      </c>
      <c r="H28" s="16">
        <v>0</v>
      </c>
      <c r="I28" s="16">
        <v>0</v>
      </c>
      <c r="J28" s="16">
        <v>4.3215066420043718E-2</v>
      </c>
      <c r="K28" s="16">
        <v>0.10988733815369094</v>
      </c>
      <c r="L28" s="16">
        <v>0.51504960484277784</v>
      </c>
      <c r="M28" s="16">
        <v>0.12224651084580461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6.5495207667731634E-2</v>
      </c>
      <c r="W28" s="16">
        <v>0</v>
      </c>
      <c r="X28" s="16">
        <v>4.6325878594249199E-2</v>
      </c>
      <c r="Y28" s="16">
        <v>0</v>
      </c>
      <c r="Z28" s="16">
        <v>8.4076004708256259E-5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1.261140070623844E-3</v>
      </c>
      <c r="AS28" s="16">
        <v>0</v>
      </c>
      <c r="AT28" s="16">
        <v>0</v>
      </c>
      <c r="AU28" s="16">
        <v>0</v>
      </c>
      <c r="AV28" s="16">
        <v>0</v>
      </c>
      <c r="AW28" s="16">
        <v>2.522280141247688E-4</v>
      </c>
      <c r="AX28" s="16">
        <v>0.12670253909534218</v>
      </c>
      <c r="AY28" s="16">
        <v>0</v>
      </c>
      <c r="AZ28" s="16">
        <v>0</v>
      </c>
      <c r="BA28" s="16">
        <v>0</v>
      </c>
      <c r="BB28" s="16">
        <v>0</v>
      </c>
      <c r="BC28" s="16">
        <v>2.522280141247688E-4</v>
      </c>
      <c r="BD28" s="16">
        <v>0</v>
      </c>
      <c r="BE28" s="16">
        <v>0</v>
      </c>
      <c r="BF28" s="16">
        <v>1.6815200941651252E-4</v>
      </c>
      <c r="BG28" s="16">
        <v>0</v>
      </c>
      <c r="BH28" s="16">
        <v>0</v>
      </c>
      <c r="BI28" s="16">
        <v>8.4076004708256259E-5</v>
      </c>
      <c r="BJ28" s="16">
        <v>0</v>
      </c>
      <c r="BK28" s="16">
        <v>1.1434336640322852E-2</v>
      </c>
      <c r="BL28" s="16">
        <v>9.0802085084916769E-3</v>
      </c>
      <c r="BM28" s="16">
        <v>6.7260803766605007E-4</v>
      </c>
      <c r="BN28" s="16">
        <v>1.0509500588532034E-2</v>
      </c>
      <c r="BO28" s="16">
        <v>2.7745081553724568E-3</v>
      </c>
      <c r="BP28" s="16">
        <v>0</v>
      </c>
      <c r="BQ28" s="16">
        <v>6.7260803766605007E-4</v>
      </c>
      <c r="BR28" s="16">
        <v>0</v>
      </c>
      <c r="BS28" s="16">
        <f t="shared" si="0"/>
        <v>1.0756684042374309</v>
      </c>
      <c r="BT28" s="16">
        <v>0</v>
      </c>
      <c r="BU28" s="16">
        <v>0</v>
      </c>
      <c r="BV28" s="16">
        <v>0</v>
      </c>
      <c r="BW28" s="16">
        <v>0.78829662014461077</v>
      </c>
      <c r="BX28" s="16">
        <v>0</v>
      </c>
      <c r="BY28" s="16">
        <v>0.13603497561795863</v>
      </c>
      <c r="BZ28" s="16">
        <f t="shared" si="1"/>
        <v>0.9243315957625694</v>
      </c>
      <c r="CA28" s="16">
        <f t="shared" si="2"/>
        <v>2.0000000000000004</v>
      </c>
    </row>
    <row r="29" spans="1:79" x14ac:dyDescent="0.2">
      <c r="A29" s="18" t="s">
        <v>151</v>
      </c>
      <c r="B29" s="15" t="s">
        <v>243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1.081788912637645</v>
      </c>
      <c r="K29" s="16">
        <v>0</v>
      </c>
      <c r="L29" s="16">
        <v>16.004112442845159</v>
      </c>
      <c r="M29" s="16">
        <v>3.2612753983929008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4.2423094613240987E-2</v>
      </c>
      <c r="AT29" s="16">
        <v>0</v>
      </c>
      <c r="AU29" s="16">
        <v>0</v>
      </c>
      <c r="AV29" s="16">
        <v>0</v>
      </c>
      <c r="AW29" s="16">
        <v>1.0605773653310247E-2</v>
      </c>
      <c r="AX29" s="16">
        <v>11.995130001893887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1.0605773653310247E-2</v>
      </c>
      <c r="BG29" s="16">
        <v>0</v>
      </c>
      <c r="BH29" s="16">
        <v>0</v>
      </c>
      <c r="BI29" s="16">
        <v>0</v>
      </c>
      <c r="BJ29" s="16">
        <v>0</v>
      </c>
      <c r="BK29" s="16">
        <v>3.1021887935932466</v>
      </c>
      <c r="BL29" s="16">
        <v>2.280241335461703</v>
      </c>
      <c r="BM29" s="16">
        <v>0.26514434133275616</v>
      </c>
      <c r="BN29" s="16">
        <v>2.5825058845810451</v>
      </c>
      <c r="BO29" s="16">
        <v>0.67346662698520066</v>
      </c>
      <c r="BP29" s="16">
        <v>0</v>
      </c>
      <c r="BQ29" s="16">
        <v>5.3028868266551225E-2</v>
      </c>
      <c r="BR29" s="16">
        <v>0</v>
      </c>
      <c r="BS29" s="16">
        <f t="shared" si="0"/>
        <v>41.362517247909963</v>
      </c>
      <c r="BT29" s="16">
        <v>0</v>
      </c>
      <c r="BU29" s="16">
        <v>4.2423094613240987E-2</v>
      </c>
      <c r="BV29" s="16">
        <v>0</v>
      </c>
      <c r="BW29" s="16">
        <v>153.84204972809178</v>
      </c>
      <c r="BX29" s="16">
        <v>0</v>
      </c>
      <c r="BY29" s="16">
        <v>0.75300992938502742</v>
      </c>
      <c r="BZ29" s="16">
        <f t="shared" si="1"/>
        <v>154.63748275209005</v>
      </c>
      <c r="CA29" s="16">
        <f t="shared" si="2"/>
        <v>196</v>
      </c>
    </row>
    <row r="30" spans="1:79" x14ac:dyDescent="0.2">
      <c r="A30" s="18" t="s">
        <v>153</v>
      </c>
      <c r="B30" s="15" t="s">
        <v>152</v>
      </c>
      <c r="C30" s="16">
        <v>1.4855000142576065</v>
      </c>
      <c r="D30" s="16">
        <v>8.4506259089224098</v>
      </c>
      <c r="E30" s="16">
        <v>1.967549687758419E-2</v>
      </c>
      <c r="F30" s="16">
        <v>0</v>
      </c>
      <c r="G30" s="16">
        <v>0</v>
      </c>
      <c r="H30" s="16">
        <v>0</v>
      </c>
      <c r="I30" s="16">
        <v>0</v>
      </c>
      <c r="J30" s="16">
        <v>32.756423051698079</v>
      </c>
      <c r="K30" s="16">
        <v>0</v>
      </c>
      <c r="L30" s="16">
        <v>65.811257806039521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14.8090906498617</v>
      </c>
      <c r="W30" s="16">
        <v>6.5584989591947309E-3</v>
      </c>
      <c r="X30" s="16">
        <v>0.36071744275571022</v>
      </c>
      <c r="Y30" s="16">
        <v>3.5579856853631413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2.6233995836778923E-2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1.6101114944823063</v>
      </c>
      <c r="AS30" s="16">
        <v>0</v>
      </c>
      <c r="AT30" s="16">
        <v>0</v>
      </c>
      <c r="AU30" s="16">
        <v>0</v>
      </c>
      <c r="AV30" s="16">
        <v>0</v>
      </c>
      <c r="AW30" s="16">
        <v>1.6396247397986827E-2</v>
      </c>
      <c r="AX30" s="16">
        <v>12.20864581254099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3.2792494795973654E-3</v>
      </c>
      <c r="BG30" s="16">
        <v>0</v>
      </c>
      <c r="BH30" s="16">
        <v>0</v>
      </c>
      <c r="BI30" s="16">
        <v>0</v>
      </c>
      <c r="BJ30" s="16">
        <v>0</v>
      </c>
      <c r="BK30" s="16">
        <v>0.55419316205195479</v>
      </c>
      <c r="BL30" s="16">
        <v>0.43286093130685221</v>
      </c>
      <c r="BM30" s="16">
        <v>2.951324531637629E-2</v>
      </c>
      <c r="BN30" s="16">
        <v>0.52467991673557846</v>
      </c>
      <c r="BO30" s="16">
        <v>0.11149448230631041</v>
      </c>
      <c r="BP30" s="16">
        <v>0</v>
      </c>
      <c r="BQ30" s="16">
        <v>3.935099375516838E-2</v>
      </c>
      <c r="BR30" s="16">
        <v>0</v>
      </c>
      <c r="BS30" s="16">
        <f t="shared" si="0"/>
        <v>142.8145940859448</v>
      </c>
      <c r="BT30" s="16">
        <v>0</v>
      </c>
      <c r="BU30" s="16">
        <v>0</v>
      </c>
      <c r="BV30" s="16">
        <v>0</v>
      </c>
      <c r="BW30" s="16">
        <v>81.394251333086203</v>
      </c>
      <c r="BX30" s="16">
        <v>0</v>
      </c>
      <c r="BY30" s="16">
        <v>5.7911545809689473</v>
      </c>
      <c r="BZ30" s="16">
        <f t="shared" si="1"/>
        <v>87.185405914055153</v>
      </c>
      <c r="CA30" s="16">
        <f t="shared" si="2"/>
        <v>229.99999999999994</v>
      </c>
    </row>
    <row r="31" spans="1:79" x14ac:dyDescent="0.2">
      <c r="A31" s="18" t="s">
        <v>154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0.46434087398927953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0.17952212228581813</v>
      </c>
      <c r="AR31" s="16">
        <v>4.4880530571454531E-2</v>
      </c>
      <c r="AS31" s="16">
        <v>0</v>
      </c>
      <c r="AT31" s="16">
        <v>0</v>
      </c>
      <c r="AU31" s="16">
        <v>5.5237576087944038E-2</v>
      </c>
      <c r="AV31" s="16">
        <v>0</v>
      </c>
      <c r="AW31" s="16">
        <v>0.1622603797583356</v>
      </c>
      <c r="AX31" s="16">
        <v>4.6865630962115015</v>
      </c>
      <c r="AY31" s="16">
        <v>0</v>
      </c>
      <c r="AZ31" s="16">
        <v>0</v>
      </c>
      <c r="BA31" s="16">
        <v>0</v>
      </c>
      <c r="BB31" s="16">
        <v>0</v>
      </c>
      <c r="BC31" s="16">
        <v>0.29172344871445444</v>
      </c>
      <c r="BD31" s="16">
        <v>3.4523485054965025E-2</v>
      </c>
      <c r="BE31" s="16">
        <v>2.7618788043972019E-2</v>
      </c>
      <c r="BF31" s="16">
        <v>0</v>
      </c>
      <c r="BG31" s="16">
        <v>0</v>
      </c>
      <c r="BH31" s="16">
        <v>0</v>
      </c>
      <c r="BI31" s="16">
        <v>1.7261742527482512E-3</v>
      </c>
      <c r="BJ31" s="16">
        <v>0</v>
      </c>
      <c r="BK31" s="16">
        <v>0.21404560734078315</v>
      </c>
      <c r="BL31" s="16">
        <v>0.1691650767693286</v>
      </c>
      <c r="BM31" s="16">
        <v>1.8987916780230762E-2</v>
      </c>
      <c r="BN31" s="16">
        <v>0.1829744707913146</v>
      </c>
      <c r="BO31" s="16">
        <v>0.11392750068138457</v>
      </c>
      <c r="BP31" s="16">
        <v>0</v>
      </c>
      <c r="BQ31" s="16">
        <v>2.7618788043972019E-2</v>
      </c>
      <c r="BR31" s="16">
        <v>0</v>
      </c>
      <c r="BS31" s="16">
        <f t="shared" si="0"/>
        <v>6.6751158353774862</v>
      </c>
      <c r="BT31" s="16">
        <v>0</v>
      </c>
      <c r="BU31" s="16">
        <v>3.4523485054965023E-3</v>
      </c>
      <c r="BV31" s="16">
        <v>0</v>
      </c>
      <c r="BW31" s="16">
        <v>32.588443717634235</v>
      </c>
      <c r="BX31" s="16">
        <v>0</v>
      </c>
      <c r="BY31" s="16">
        <v>-1.2670119015172163</v>
      </c>
      <c r="BZ31" s="16">
        <f t="shared" si="1"/>
        <v>31.324884164622517</v>
      </c>
      <c r="CA31" s="16">
        <f t="shared" si="2"/>
        <v>38</v>
      </c>
    </row>
    <row r="32" spans="1:79" x14ac:dyDescent="0.2">
      <c r="A32" s="18" t="s">
        <v>155</v>
      </c>
      <c r="B32" s="15" t="s">
        <v>40</v>
      </c>
      <c r="C32" s="16">
        <v>1.6808292090764779E-3</v>
      </c>
      <c r="D32" s="16">
        <v>4.295452423195443E-3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4.0526659818843964E-2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9.3379400504248764E-4</v>
      </c>
      <c r="AX32" s="16">
        <v>0.15286207862545523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3.921934821178448E-2</v>
      </c>
      <c r="BL32" s="16">
        <v>2.8667475954804372E-2</v>
      </c>
      <c r="BM32" s="16">
        <v>2.4278644131104678E-3</v>
      </c>
      <c r="BN32" s="16">
        <v>3.2682790176487064E-2</v>
      </c>
      <c r="BO32" s="16">
        <v>8.0306284433653945E-3</v>
      </c>
      <c r="BP32" s="16">
        <v>0</v>
      </c>
      <c r="BQ32" s="16">
        <v>1.9609674105892242E-3</v>
      </c>
      <c r="BR32" s="16">
        <v>0</v>
      </c>
      <c r="BS32" s="16">
        <f t="shared" si="0"/>
        <v>0.31328788869175456</v>
      </c>
      <c r="BT32" s="16">
        <v>0</v>
      </c>
      <c r="BU32" s="16">
        <v>5.602764030254925E-4</v>
      </c>
      <c r="BV32" s="16">
        <v>0</v>
      </c>
      <c r="BW32" s="16">
        <v>2.4025585955738165</v>
      </c>
      <c r="BX32" s="16">
        <v>0</v>
      </c>
      <c r="BY32" s="16">
        <v>0.28359323933140351</v>
      </c>
      <c r="BZ32" s="16">
        <f t="shared" si="1"/>
        <v>2.6867121113082453</v>
      </c>
      <c r="CA32" s="16">
        <f t="shared" si="2"/>
        <v>3</v>
      </c>
    </row>
    <row r="33" spans="1:79" x14ac:dyDescent="0.2">
      <c r="A33" s="18" t="s">
        <v>156</v>
      </c>
      <c r="B33" s="15" t="s">
        <v>244</v>
      </c>
      <c r="C33" s="16">
        <v>1.2548262548262547E-2</v>
      </c>
      <c r="D33" s="16">
        <v>0.29339032910461482</v>
      </c>
      <c r="E33" s="16">
        <v>5.9753631182202617E-4</v>
      </c>
      <c r="F33" s="16">
        <v>2.0316234601948889E-2</v>
      </c>
      <c r="G33" s="16">
        <v>0</v>
      </c>
      <c r="H33" s="16">
        <v>4.1827541827541828E-3</v>
      </c>
      <c r="I33" s="16">
        <v>0</v>
      </c>
      <c r="J33" s="16">
        <v>3.0743243243243241</v>
      </c>
      <c r="K33" s="16">
        <v>0</v>
      </c>
      <c r="L33" s="16">
        <v>7.9042103327817612</v>
      </c>
      <c r="M33" s="16">
        <v>1.5870564441993014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0.59813384813384818</v>
      </c>
      <c r="T33" s="16">
        <v>0</v>
      </c>
      <c r="U33" s="16">
        <v>0</v>
      </c>
      <c r="V33" s="16">
        <v>0</v>
      </c>
      <c r="W33" s="16">
        <v>0</v>
      </c>
      <c r="X33" s="16">
        <v>0.31012134583563156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2.6841331127045409</v>
      </c>
      <c r="AS33" s="16">
        <v>0</v>
      </c>
      <c r="AT33" s="16">
        <v>0</v>
      </c>
      <c r="AU33" s="16">
        <v>0</v>
      </c>
      <c r="AV33" s="16">
        <v>0</v>
      </c>
      <c r="AW33" s="16">
        <v>1.7926089354660783E-3</v>
      </c>
      <c r="AX33" s="16">
        <v>2.0662805662805663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1.7926089354660783E-3</v>
      </c>
      <c r="BG33" s="16">
        <v>0</v>
      </c>
      <c r="BH33" s="16">
        <v>0</v>
      </c>
      <c r="BI33" s="16">
        <v>0</v>
      </c>
      <c r="BJ33" s="16">
        <v>0</v>
      </c>
      <c r="BK33" s="16">
        <v>7.2899430042287189E-2</v>
      </c>
      <c r="BL33" s="16">
        <v>5.5570876999448432E-2</v>
      </c>
      <c r="BM33" s="16">
        <v>3.5852178709321566E-3</v>
      </c>
      <c r="BN33" s="16">
        <v>4.6010296010296013E-2</v>
      </c>
      <c r="BO33" s="16">
        <v>1.7328553042838757E-2</v>
      </c>
      <c r="BP33" s="16">
        <v>0</v>
      </c>
      <c r="BQ33" s="16">
        <v>3.2266960838389411E-2</v>
      </c>
      <c r="BR33" s="16">
        <v>0</v>
      </c>
      <c r="BS33" s="16">
        <f t="shared" si="0"/>
        <v>18.786541643684497</v>
      </c>
      <c r="BT33" s="16">
        <v>0</v>
      </c>
      <c r="BU33" s="16">
        <v>3.5852178709321566E-3</v>
      </c>
      <c r="BV33" s="16">
        <v>0</v>
      </c>
      <c r="BW33" s="16">
        <v>20.454265489979779</v>
      </c>
      <c r="BX33" s="16">
        <v>0</v>
      </c>
      <c r="BY33" s="16">
        <v>-0.24439235153520869</v>
      </c>
      <c r="BZ33" s="16">
        <f t="shared" si="1"/>
        <v>20.213458356315503</v>
      </c>
      <c r="CA33" s="16">
        <f t="shared" si="2"/>
        <v>39</v>
      </c>
    </row>
    <row r="34" spans="1:79" x14ac:dyDescent="0.2">
      <c r="A34" s="18" t="s">
        <v>157</v>
      </c>
      <c r="B34" s="15" t="s">
        <v>41</v>
      </c>
      <c r="C34" s="16">
        <v>2.011197626992955</v>
      </c>
      <c r="D34" s="16">
        <v>23.019021134593991</v>
      </c>
      <c r="E34" s="16">
        <v>2.0345198368557655</v>
      </c>
      <c r="F34" s="16">
        <v>0</v>
      </c>
      <c r="G34" s="16">
        <v>0</v>
      </c>
      <c r="H34" s="16">
        <v>0</v>
      </c>
      <c r="I34" s="16">
        <v>0</v>
      </c>
      <c r="J34" s="16">
        <v>24.662550982573229</v>
      </c>
      <c r="K34" s="16">
        <v>0</v>
      </c>
      <c r="L34" s="16">
        <v>1.7587690025954763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5.2131998516870594E-2</v>
      </c>
      <c r="BH34" s="16">
        <v>0</v>
      </c>
      <c r="BI34" s="16">
        <v>0</v>
      </c>
      <c r="BJ34" s="16">
        <v>0</v>
      </c>
      <c r="BK34" s="16">
        <v>0.11798294401186503</v>
      </c>
      <c r="BL34" s="16">
        <v>0.10152020763811642</v>
      </c>
      <c r="BM34" s="16">
        <v>0</v>
      </c>
      <c r="BN34" s="16">
        <v>1.371894697812384E-2</v>
      </c>
      <c r="BO34" s="16">
        <v>1.371894697812384E-2</v>
      </c>
      <c r="BP34" s="16">
        <v>5.4875787912495359E-2</v>
      </c>
      <c r="BQ34" s="16">
        <v>1.1194660734149056</v>
      </c>
      <c r="BR34" s="16">
        <v>0</v>
      </c>
      <c r="BS34" s="16">
        <f t="shared" si="0"/>
        <v>54.959473489061914</v>
      </c>
      <c r="BT34" s="16">
        <v>0</v>
      </c>
      <c r="BU34" s="16">
        <v>0</v>
      </c>
      <c r="BV34" s="16">
        <v>0</v>
      </c>
      <c r="BW34" s="16">
        <v>22.210975157582499</v>
      </c>
      <c r="BX34" s="16">
        <v>0</v>
      </c>
      <c r="BY34" s="16">
        <v>-3.1704486466444197</v>
      </c>
      <c r="BZ34" s="16">
        <f t="shared" si="1"/>
        <v>19.040526510938079</v>
      </c>
      <c r="CA34" s="16">
        <f t="shared" si="2"/>
        <v>74</v>
      </c>
    </row>
    <row r="35" spans="1:79" x14ac:dyDescent="0.2">
      <c r="A35" s="18" t="s">
        <v>158</v>
      </c>
      <c r="B35" s="15" t="s">
        <v>42</v>
      </c>
      <c r="C35" s="16">
        <v>3.6323124365180308E-2</v>
      </c>
      <c r="D35" s="16">
        <v>0.34186469990757939</v>
      </c>
      <c r="E35" s="16">
        <v>1.0683271872111856E-2</v>
      </c>
      <c r="F35" s="16">
        <v>0</v>
      </c>
      <c r="G35" s="16">
        <v>0</v>
      </c>
      <c r="H35" s="16">
        <v>0</v>
      </c>
      <c r="I35" s="16">
        <v>0</v>
      </c>
      <c r="J35" s="16">
        <v>9.2752166393675139</v>
      </c>
      <c r="K35" s="16">
        <v>0</v>
      </c>
      <c r="L35" s="16">
        <v>17.185111133479133</v>
      </c>
      <c r="M35" s="16">
        <v>0.84611513227125901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4.2733087488447424E-2</v>
      </c>
      <c r="Y35" s="16">
        <v>0</v>
      </c>
      <c r="Z35" s="16">
        <v>1.2819926246534228E-2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4.2733087488447423E-3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0.78201550103858786</v>
      </c>
      <c r="AS35" s="16">
        <v>6.4099631232671138E-3</v>
      </c>
      <c r="AT35" s="16">
        <v>0</v>
      </c>
      <c r="AU35" s="16">
        <v>0</v>
      </c>
      <c r="AV35" s="16">
        <v>5.341635936055928E-2</v>
      </c>
      <c r="AW35" s="16">
        <v>0.73714575917571812</v>
      </c>
      <c r="AX35" s="16">
        <v>15.798422444479012</v>
      </c>
      <c r="AY35" s="16">
        <v>0</v>
      </c>
      <c r="AZ35" s="16">
        <v>0</v>
      </c>
      <c r="BA35" s="16">
        <v>4.9143050611714534E-2</v>
      </c>
      <c r="BB35" s="16">
        <v>0</v>
      </c>
      <c r="BC35" s="16">
        <v>4.2733087488447423E-3</v>
      </c>
      <c r="BD35" s="16">
        <v>0</v>
      </c>
      <c r="BE35" s="16">
        <v>4.9143050611714534E-2</v>
      </c>
      <c r="BF35" s="16">
        <v>1.0683271872111856E-2</v>
      </c>
      <c r="BG35" s="16">
        <v>5.341635936055928E-2</v>
      </c>
      <c r="BH35" s="16">
        <v>0</v>
      </c>
      <c r="BI35" s="16">
        <v>0</v>
      </c>
      <c r="BJ35" s="16">
        <v>0</v>
      </c>
      <c r="BK35" s="16">
        <v>2.4507425674624601</v>
      </c>
      <c r="BL35" s="16">
        <v>2.6003083736720258</v>
      </c>
      <c r="BM35" s="16">
        <v>0.36964120677507023</v>
      </c>
      <c r="BN35" s="16">
        <v>5.7134137972054209</v>
      </c>
      <c r="BO35" s="16">
        <v>1.5212979145887282</v>
      </c>
      <c r="BP35" s="16">
        <v>1.7093234995378969E-2</v>
      </c>
      <c r="BQ35" s="16">
        <v>9.1876138100161958E-2</v>
      </c>
      <c r="BR35" s="16">
        <v>0</v>
      </c>
      <c r="BS35" s="16">
        <f t="shared" si="0"/>
        <v>58.063582624927939</v>
      </c>
      <c r="BT35" s="16">
        <v>0</v>
      </c>
      <c r="BU35" s="16">
        <v>3.6323124365180308E-2</v>
      </c>
      <c r="BV35" s="16">
        <v>0</v>
      </c>
      <c r="BW35" s="16">
        <v>403.17172387288053</v>
      </c>
      <c r="BX35" s="16">
        <v>0</v>
      </c>
      <c r="BY35" s="16">
        <v>5.7283703778263773</v>
      </c>
      <c r="BZ35" s="16">
        <f t="shared" si="1"/>
        <v>408.9364173750721</v>
      </c>
      <c r="CA35" s="16">
        <f t="shared" si="2"/>
        <v>467.00000000000006</v>
      </c>
    </row>
    <row r="36" spans="1:79" x14ac:dyDescent="0.2">
      <c r="A36" s="18" t="s">
        <v>245</v>
      </c>
      <c r="B36" s="15" t="s">
        <v>159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2.1464917147973468</v>
      </c>
      <c r="K36" s="16">
        <v>0</v>
      </c>
      <c r="L36" s="16">
        <v>8.0392948119750816E-3</v>
      </c>
      <c r="M36" s="16">
        <v>40.842297409770737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2.6797649373250269E-3</v>
      </c>
      <c r="AR36" s="16">
        <v>3.4836944185225351E-2</v>
      </c>
      <c r="AS36" s="16">
        <v>2.4117884435925243E-2</v>
      </c>
      <c r="AT36" s="16">
        <v>0</v>
      </c>
      <c r="AU36" s="16">
        <v>3.7516709122550382E-2</v>
      </c>
      <c r="AV36" s="16">
        <v>0</v>
      </c>
      <c r="AW36" s="16">
        <v>2.5966922242679513</v>
      </c>
      <c r="AX36" s="16">
        <v>147.87478877146964</v>
      </c>
      <c r="AY36" s="16">
        <v>0</v>
      </c>
      <c r="AZ36" s="16">
        <v>0</v>
      </c>
      <c r="BA36" s="16">
        <v>0</v>
      </c>
      <c r="BB36" s="16">
        <v>0</v>
      </c>
      <c r="BC36" s="16">
        <v>0.43948144972130443</v>
      </c>
      <c r="BD36" s="16">
        <v>0</v>
      </c>
      <c r="BE36" s="16">
        <v>5.3595298746500538E-3</v>
      </c>
      <c r="BF36" s="16">
        <v>0</v>
      </c>
      <c r="BG36" s="16">
        <v>0</v>
      </c>
      <c r="BH36" s="16">
        <v>0</v>
      </c>
      <c r="BI36" s="16">
        <v>2.6797649373250269E-3</v>
      </c>
      <c r="BJ36" s="16">
        <v>0</v>
      </c>
      <c r="BK36" s="16">
        <v>0.40732427047340408</v>
      </c>
      <c r="BL36" s="16">
        <v>0.32425155741632827</v>
      </c>
      <c r="BM36" s="16">
        <v>3.4836944185225351E-2</v>
      </c>
      <c r="BN36" s="16">
        <v>0.38320638603747886</v>
      </c>
      <c r="BO36" s="16">
        <v>0.81196877600948325</v>
      </c>
      <c r="BP36" s="16">
        <v>0.12862871699160131</v>
      </c>
      <c r="BQ36" s="16">
        <v>4.5556003934525462E-2</v>
      </c>
      <c r="BR36" s="16">
        <v>0</v>
      </c>
      <c r="BS36" s="16">
        <f t="shared" si="0"/>
        <v>196.15075411737999</v>
      </c>
      <c r="BT36" s="16">
        <v>0</v>
      </c>
      <c r="BU36" s="16">
        <v>0</v>
      </c>
      <c r="BV36" s="16">
        <v>0</v>
      </c>
      <c r="BW36" s="16">
        <v>222.5142815707836</v>
      </c>
      <c r="BX36" s="16">
        <v>0</v>
      </c>
      <c r="BY36" s="16">
        <v>6.3349643118363641</v>
      </c>
      <c r="BZ36" s="16">
        <f t="shared" si="1"/>
        <v>228.84924588261995</v>
      </c>
      <c r="CA36" s="16">
        <f t="shared" si="2"/>
        <v>424.99999999999994</v>
      </c>
    </row>
    <row r="37" spans="1:79" x14ac:dyDescent="0.2">
      <c r="A37" s="18" t="s">
        <v>246</v>
      </c>
      <c r="B37" s="15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0.49091543358818568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f t="shared" si="0"/>
        <v>0.49091543358818568</v>
      </c>
      <c r="BT37" s="16">
        <v>0</v>
      </c>
      <c r="BU37" s="16">
        <v>0</v>
      </c>
      <c r="BV37" s="16">
        <v>0</v>
      </c>
      <c r="BW37" s="16">
        <v>12.38512747463589</v>
      </c>
      <c r="BX37" s="16">
        <v>0</v>
      </c>
      <c r="BY37" s="16">
        <v>0.12395709177592371</v>
      </c>
      <c r="BZ37" s="16">
        <f t="shared" si="1"/>
        <v>12.509084566411815</v>
      </c>
      <c r="CA37" s="16">
        <f t="shared" si="2"/>
        <v>13</v>
      </c>
    </row>
    <row r="38" spans="1:79" x14ac:dyDescent="0.2">
      <c r="A38" s="18" t="s">
        <v>161</v>
      </c>
      <c r="B38" s="15" t="s">
        <v>57</v>
      </c>
      <c r="C38" s="16">
        <v>3.4740412809751051</v>
      </c>
      <c r="D38" s="16">
        <v>5.7264416719369861E-2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158.52699361812225</v>
      </c>
      <c r="P38" s="16">
        <v>139.8015293508883</v>
      </c>
      <c r="Q38" s="16">
        <v>1.0307595009486574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2.8632208359684928</v>
      </c>
      <c r="AA38" s="16">
        <v>1.3361697234519634</v>
      </c>
      <c r="AB38" s="16">
        <v>0</v>
      </c>
      <c r="AC38" s="16">
        <v>0</v>
      </c>
      <c r="AD38" s="16">
        <v>0</v>
      </c>
      <c r="AE38" s="16">
        <v>0.41993905594204561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1.9088138906456623E-2</v>
      </c>
      <c r="AL38" s="16">
        <v>1.6606680848617259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3.8176277812913245E-2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f t="shared" si="0"/>
        <v>309.22785028459725</v>
      </c>
      <c r="BT38" s="16">
        <v>0</v>
      </c>
      <c r="BU38" s="16">
        <v>0</v>
      </c>
      <c r="BV38" s="16">
        <v>0</v>
      </c>
      <c r="BW38" s="16">
        <v>1.908813890645662</v>
      </c>
      <c r="BX38" s="16">
        <v>0</v>
      </c>
      <c r="BY38" s="16">
        <v>20.863335824757087</v>
      </c>
      <c r="BZ38" s="16">
        <f t="shared" si="1"/>
        <v>22.772149715402747</v>
      </c>
      <c r="CA38" s="16">
        <f t="shared" si="2"/>
        <v>332</v>
      </c>
    </row>
    <row r="39" spans="1:79" x14ac:dyDescent="0.2">
      <c r="A39" s="18" t="s">
        <v>162</v>
      </c>
      <c r="B39" s="15" t="s">
        <v>58</v>
      </c>
      <c r="C39" s="16">
        <v>19.413408330799633</v>
      </c>
      <c r="D39" s="16">
        <v>0</v>
      </c>
      <c r="E39" s="16">
        <v>0</v>
      </c>
      <c r="F39" s="16">
        <v>5.3903618121009425</v>
      </c>
      <c r="G39" s="16">
        <v>0</v>
      </c>
      <c r="H39" s="16">
        <v>0</v>
      </c>
      <c r="I39" s="16">
        <v>4.0529036181210093E-2</v>
      </c>
      <c r="J39" s="16">
        <v>0</v>
      </c>
      <c r="K39" s="16">
        <v>2.0669808452417149</v>
      </c>
      <c r="L39" s="16">
        <v>6.4035877166311952</v>
      </c>
      <c r="M39" s="16">
        <v>0</v>
      </c>
      <c r="N39" s="16">
        <v>0</v>
      </c>
      <c r="O39" s="16">
        <v>162.68355123137732</v>
      </c>
      <c r="P39" s="16">
        <v>765.63402249923979</v>
      </c>
      <c r="Q39" s="16">
        <v>126.69376710246274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0.56740650653694125</v>
      </c>
      <c r="Y39" s="16">
        <v>0</v>
      </c>
      <c r="Z39" s="16">
        <v>1.0132259045302523</v>
      </c>
      <c r="AA39" s="16">
        <v>0.81058072362420186</v>
      </c>
      <c r="AB39" s="16">
        <v>0.28370325326847062</v>
      </c>
      <c r="AC39" s="16">
        <v>0</v>
      </c>
      <c r="AD39" s="16">
        <v>0</v>
      </c>
      <c r="AE39" s="16">
        <v>2.148038917604135</v>
      </c>
      <c r="AF39" s="16">
        <v>0</v>
      </c>
      <c r="AG39" s="16">
        <v>0.12158710854363029</v>
      </c>
      <c r="AH39" s="16">
        <v>0</v>
      </c>
      <c r="AI39" s="16">
        <v>0</v>
      </c>
      <c r="AJ39" s="16">
        <v>100.71465491030708</v>
      </c>
      <c r="AK39" s="16">
        <v>1.9453937366980847</v>
      </c>
      <c r="AL39" s="16">
        <v>65.089632107023405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0.20264518090605046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0.28370325326847062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8.1058072362420186E-2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2.6343873517786558</v>
      </c>
      <c r="BR39" s="16">
        <v>0</v>
      </c>
      <c r="BS39" s="16">
        <f t="shared" si="0"/>
        <v>1264.2222256004864</v>
      </c>
      <c r="BT39" s="16">
        <v>0</v>
      </c>
      <c r="BU39" s="16">
        <v>0</v>
      </c>
      <c r="BV39" s="16">
        <v>0</v>
      </c>
      <c r="BW39" s="16">
        <v>65.657038613560346</v>
      </c>
      <c r="BX39" s="16">
        <v>0</v>
      </c>
      <c r="BY39" s="16">
        <v>3.120735785953177</v>
      </c>
      <c r="BZ39" s="16">
        <f t="shared" si="1"/>
        <v>68.777774399513518</v>
      </c>
      <c r="CA39" s="16">
        <f t="shared" si="2"/>
        <v>1332.9999999999998</v>
      </c>
    </row>
    <row r="40" spans="1:79" x14ac:dyDescent="0.2">
      <c r="A40" s="18" t="s">
        <v>247</v>
      </c>
      <c r="B40" s="15" t="s">
        <v>163</v>
      </c>
      <c r="C40" s="16">
        <v>9.1124249590685817</v>
      </c>
      <c r="D40" s="16">
        <v>0.19657002993368283</v>
      </c>
      <c r="E40" s="16">
        <v>4.2122149271503463E-2</v>
      </c>
      <c r="F40" s="16">
        <v>2.3026774935088561</v>
      </c>
      <c r="G40" s="16">
        <v>3.6927084194684698</v>
      </c>
      <c r="H40" s="16">
        <v>0</v>
      </c>
      <c r="I40" s="16">
        <v>0.11232573139067591</v>
      </c>
      <c r="J40" s="16">
        <v>0</v>
      </c>
      <c r="K40" s="16">
        <v>1.811252418674649</v>
      </c>
      <c r="L40" s="16">
        <v>3.9314005986736564</v>
      </c>
      <c r="M40" s="16">
        <v>0</v>
      </c>
      <c r="N40" s="16">
        <v>0</v>
      </c>
      <c r="O40" s="16">
        <v>68.827591909636666</v>
      </c>
      <c r="P40" s="16">
        <v>14.110920005953659</v>
      </c>
      <c r="Q40" s="16">
        <v>20.73813815800354</v>
      </c>
      <c r="R40" s="16">
        <v>0</v>
      </c>
      <c r="S40" s="16">
        <v>3.1310797625150908</v>
      </c>
      <c r="T40" s="16">
        <v>0</v>
      </c>
      <c r="U40" s="16">
        <v>0</v>
      </c>
      <c r="V40" s="16">
        <v>0</v>
      </c>
      <c r="W40" s="16">
        <v>0</v>
      </c>
      <c r="X40" s="16">
        <v>0.56162865695337949</v>
      </c>
      <c r="Y40" s="16">
        <v>0</v>
      </c>
      <c r="Z40" s="16">
        <v>1.4040716423834488E-2</v>
      </c>
      <c r="AA40" s="16">
        <v>12.622604065027206</v>
      </c>
      <c r="AB40" s="16">
        <v>0.28081432847668975</v>
      </c>
      <c r="AC40" s="16">
        <v>0</v>
      </c>
      <c r="AD40" s="16">
        <v>0</v>
      </c>
      <c r="AE40" s="16">
        <v>2.8081432847668977E-2</v>
      </c>
      <c r="AF40" s="16">
        <v>0</v>
      </c>
      <c r="AG40" s="16">
        <v>0.1263664478145104</v>
      </c>
      <c r="AH40" s="16">
        <v>0.1263664478145104</v>
      </c>
      <c r="AI40" s="16">
        <v>8.4244298543006926E-2</v>
      </c>
      <c r="AJ40" s="16">
        <v>0</v>
      </c>
      <c r="AK40" s="16">
        <v>0.81436155258240039</v>
      </c>
      <c r="AL40" s="16">
        <v>9.0141399441017409</v>
      </c>
      <c r="AM40" s="16">
        <v>1.4040716423834488E-2</v>
      </c>
      <c r="AN40" s="16">
        <v>0.65991367192022099</v>
      </c>
      <c r="AO40" s="16">
        <v>0.22465146278135181</v>
      </c>
      <c r="AP40" s="16">
        <v>13.085947707013744</v>
      </c>
      <c r="AQ40" s="16">
        <v>2.8081432847668977E-2</v>
      </c>
      <c r="AR40" s="16">
        <v>3.1591611953627599</v>
      </c>
      <c r="AS40" s="16">
        <v>1.123257313906759</v>
      </c>
      <c r="AT40" s="16">
        <v>0.30889576132435875</v>
      </c>
      <c r="AU40" s="16">
        <v>0</v>
      </c>
      <c r="AV40" s="16">
        <v>0</v>
      </c>
      <c r="AW40" s="16">
        <v>8.1155340929763344</v>
      </c>
      <c r="AX40" s="16">
        <v>5.8128565994674783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4.2122149271503463E-2</v>
      </c>
      <c r="BG40" s="16">
        <v>0</v>
      </c>
      <c r="BH40" s="16">
        <v>0</v>
      </c>
      <c r="BI40" s="16">
        <v>0.25273289562902079</v>
      </c>
      <c r="BJ40" s="16">
        <v>0</v>
      </c>
      <c r="BK40" s="16">
        <v>0.95476871682074516</v>
      </c>
      <c r="BL40" s="16">
        <v>1.123257313906759</v>
      </c>
      <c r="BM40" s="16">
        <v>0</v>
      </c>
      <c r="BN40" s="16">
        <v>0.82840226900623481</v>
      </c>
      <c r="BO40" s="16">
        <v>0.32293647774819323</v>
      </c>
      <c r="BP40" s="16">
        <v>0</v>
      </c>
      <c r="BQ40" s="16">
        <v>23.490118577075098</v>
      </c>
      <c r="BR40" s="16">
        <v>0</v>
      </c>
      <c r="BS40" s="16">
        <f t="shared" si="0"/>
        <v>211.22853788016602</v>
      </c>
      <c r="BT40" s="16">
        <v>0</v>
      </c>
      <c r="BU40" s="16">
        <v>0</v>
      </c>
      <c r="BV40" s="16">
        <v>0</v>
      </c>
      <c r="BW40" s="16">
        <v>622.7057733970596</v>
      </c>
      <c r="BX40" s="16">
        <v>0</v>
      </c>
      <c r="BY40" s="16">
        <v>15.065688722774405</v>
      </c>
      <c r="BZ40" s="16">
        <f t="shared" si="1"/>
        <v>637.77146211983404</v>
      </c>
      <c r="CA40" s="16">
        <f t="shared" si="2"/>
        <v>849</v>
      </c>
    </row>
    <row r="41" spans="1:79" x14ac:dyDescent="0.2">
      <c r="A41" s="18" t="s">
        <v>248</v>
      </c>
      <c r="B41" s="15" t="s">
        <v>11</v>
      </c>
      <c r="C41" s="16">
        <v>2.9687194956829505E-2</v>
      </c>
      <c r="D41" s="16">
        <v>2.9687194956829505E-2</v>
      </c>
      <c r="E41" s="16">
        <v>0.31171554704670973</v>
      </c>
      <c r="F41" s="16">
        <v>2.9687194956829505E-2</v>
      </c>
      <c r="G41" s="16">
        <v>2.7460655335067288</v>
      </c>
      <c r="H41" s="16">
        <v>0</v>
      </c>
      <c r="I41" s="16">
        <v>0</v>
      </c>
      <c r="J41" s="16">
        <v>0.16327957226256229</v>
      </c>
      <c r="K41" s="16">
        <v>0</v>
      </c>
      <c r="L41" s="16">
        <v>0.17812316974097703</v>
      </c>
      <c r="M41" s="16">
        <v>0</v>
      </c>
      <c r="N41" s="16">
        <v>0</v>
      </c>
      <c r="O41" s="16">
        <v>0.22265396217622127</v>
      </c>
      <c r="P41" s="16">
        <v>54.565064330652625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0.25234115713305078</v>
      </c>
      <c r="Y41" s="16">
        <v>0</v>
      </c>
      <c r="Z41" s="16">
        <v>0</v>
      </c>
      <c r="AA41" s="16">
        <v>0</v>
      </c>
      <c r="AB41" s="16">
        <v>0.35624633948195406</v>
      </c>
      <c r="AC41" s="16">
        <v>0.1484359747841475</v>
      </c>
      <c r="AD41" s="16">
        <v>0</v>
      </c>
      <c r="AE41" s="16">
        <v>1.18748779827318</v>
      </c>
      <c r="AF41" s="16">
        <v>0</v>
      </c>
      <c r="AG41" s="16">
        <v>2.9687194956829505E-2</v>
      </c>
      <c r="AH41" s="16">
        <v>2.9687194956829505E-2</v>
      </c>
      <c r="AI41" s="16">
        <v>0</v>
      </c>
      <c r="AJ41" s="16">
        <v>0</v>
      </c>
      <c r="AK41" s="16">
        <v>0</v>
      </c>
      <c r="AL41" s="16">
        <v>0</v>
      </c>
      <c r="AM41" s="16">
        <v>1.4843597478414752E-2</v>
      </c>
      <c r="AN41" s="16">
        <v>3.2952786402080747</v>
      </c>
      <c r="AO41" s="16">
        <v>3.1319990679455123</v>
      </c>
      <c r="AP41" s="16">
        <v>1.0390518234890327</v>
      </c>
      <c r="AQ41" s="16">
        <v>1.4843597478414752E-2</v>
      </c>
      <c r="AR41" s="16">
        <v>10.242082260106178</v>
      </c>
      <c r="AS41" s="16">
        <v>6.0265005762363888</v>
      </c>
      <c r="AT41" s="16">
        <v>0.22265396217622127</v>
      </c>
      <c r="AU41" s="16">
        <v>4.2452688788266189</v>
      </c>
      <c r="AV41" s="16">
        <v>2.7609091309851439</v>
      </c>
      <c r="AW41" s="16">
        <v>2.8648143133340471</v>
      </c>
      <c r="AX41" s="16">
        <v>6.7538368526787114</v>
      </c>
      <c r="AY41" s="16">
        <v>0</v>
      </c>
      <c r="AZ41" s="16">
        <v>3.6515249796900289</v>
      </c>
      <c r="BA41" s="16">
        <v>0.93514664114012935</v>
      </c>
      <c r="BB41" s="16">
        <v>0</v>
      </c>
      <c r="BC41" s="16">
        <v>15.333436195202438</v>
      </c>
      <c r="BD41" s="16">
        <v>1.0835826159242767</v>
      </c>
      <c r="BE41" s="16">
        <v>0.20781036469780653</v>
      </c>
      <c r="BF41" s="16">
        <v>4.3046432687402776</v>
      </c>
      <c r="BG41" s="16">
        <v>1.0390518234890327</v>
      </c>
      <c r="BH41" s="16">
        <v>0</v>
      </c>
      <c r="BI41" s="16">
        <v>4.5124536334380849</v>
      </c>
      <c r="BJ41" s="16">
        <v>5.9819697838011452</v>
      </c>
      <c r="BK41" s="16">
        <v>18.450591665669535</v>
      </c>
      <c r="BL41" s="16">
        <v>17.21857307496111</v>
      </c>
      <c r="BM41" s="16">
        <v>0</v>
      </c>
      <c r="BN41" s="16">
        <v>2.0038856595859915</v>
      </c>
      <c r="BO41" s="16">
        <v>1.0390518234890327</v>
      </c>
      <c r="BP41" s="16">
        <v>3.7851173569957615</v>
      </c>
      <c r="BQ41" s="16">
        <v>27.371593750196801</v>
      </c>
      <c r="BR41" s="16">
        <v>0</v>
      </c>
      <c r="BS41" s="16">
        <f t="shared" si="0"/>
        <v>207.81036469780651</v>
      </c>
      <c r="BT41" s="16">
        <v>0</v>
      </c>
      <c r="BU41" s="16">
        <v>0.47499511930927207</v>
      </c>
      <c r="BV41" s="16">
        <v>0</v>
      </c>
      <c r="BW41" s="16">
        <v>2091.9972542178616</v>
      </c>
      <c r="BX41" s="16">
        <v>0</v>
      </c>
      <c r="BY41" s="16">
        <v>56.717385965022771</v>
      </c>
      <c r="BZ41" s="16">
        <f t="shared" si="1"/>
        <v>2149.1896353021939</v>
      </c>
      <c r="CA41" s="16">
        <f t="shared" si="2"/>
        <v>2357.0000000000005</v>
      </c>
    </row>
    <row r="42" spans="1:79" x14ac:dyDescent="0.2">
      <c r="A42" s="18" t="s">
        <v>249</v>
      </c>
      <c r="B42" s="15" t="s">
        <v>164</v>
      </c>
      <c r="C42" s="16">
        <v>2.9577573557803691E-2</v>
      </c>
      <c r="D42" s="16">
        <v>1.4788786778901846E-2</v>
      </c>
      <c r="E42" s="16">
        <v>0</v>
      </c>
      <c r="F42" s="16">
        <v>0</v>
      </c>
      <c r="G42" s="16">
        <v>0.14788786778901847</v>
      </c>
      <c r="H42" s="16">
        <v>0</v>
      </c>
      <c r="I42" s="16">
        <v>0</v>
      </c>
      <c r="J42" s="16">
        <v>8.8732720673411064E-2</v>
      </c>
      <c r="K42" s="16">
        <v>0</v>
      </c>
      <c r="L42" s="16">
        <v>0.19225422812572399</v>
      </c>
      <c r="M42" s="16">
        <v>0</v>
      </c>
      <c r="N42" s="16">
        <v>0</v>
      </c>
      <c r="O42" s="16">
        <v>0</v>
      </c>
      <c r="P42" s="16">
        <v>0</v>
      </c>
      <c r="Q42" s="16">
        <v>126.14835122403274</v>
      </c>
      <c r="R42" s="16">
        <v>0</v>
      </c>
      <c r="S42" s="16">
        <v>1.9225422812572399</v>
      </c>
      <c r="T42" s="16">
        <v>0</v>
      </c>
      <c r="U42" s="16">
        <v>0</v>
      </c>
      <c r="V42" s="16">
        <v>0</v>
      </c>
      <c r="W42" s="16">
        <v>0</v>
      </c>
      <c r="X42" s="16">
        <v>4.4366360336705532E-2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0.72465055216619034</v>
      </c>
      <c r="AF42" s="16">
        <v>0</v>
      </c>
      <c r="AG42" s="16">
        <v>0</v>
      </c>
      <c r="AH42" s="16">
        <v>0</v>
      </c>
      <c r="AI42" s="16">
        <v>2.9577573557803691E-2</v>
      </c>
      <c r="AJ42" s="16">
        <v>0.10352150745231292</v>
      </c>
      <c r="AK42" s="16">
        <v>0</v>
      </c>
      <c r="AL42" s="16">
        <v>0.96127114062861996</v>
      </c>
      <c r="AM42" s="16">
        <v>0</v>
      </c>
      <c r="AN42" s="16">
        <v>3.9781836435245963</v>
      </c>
      <c r="AO42" s="16">
        <v>0</v>
      </c>
      <c r="AP42" s="16">
        <v>0.66549540505058302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1.4788786778901846E-2</v>
      </c>
      <c r="AX42" s="16">
        <v>0</v>
      </c>
      <c r="AY42" s="16">
        <v>0</v>
      </c>
      <c r="AZ42" s="16">
        <v>0.68028419182948485</v>
      </c>
      <c r="BA42" s="16">
        <v>0</v>
      </c>
      <c r="BB42" s="16">
        <v>8.8732720673411064E-2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0.10352150745231292</v>
      </c>
      <c r="BJ42" s="16">
        <v>1.7302880531315159</v>
      </c>
      <c r="BK42" s="16">
        <v>0.56197389759827021</v>
      </c>
      <c r="BL42" s="16">
        <v>1.4788786778901846E-2</v>
      </c>
      <c r="BM42" s="16">
        <v>0</v>
      </c>
      <c r="BN42" s="16">
        <v>1.4788786778901846E-2</v>
      </c>
      <c r="BO42" s="16">
        <v>0</v>
      </c>
      <c r="BP42" s="16">
        <v>0</v>
      </c>
      <c r="BQ42" s="16">
        <v>0</v>
      </c>
      <c r="BR42" s="16">
        <v>0</v>
      </c>
      <c r="BS42" s="16">
        <f t="shared" si="0"/>
        <v>138.26036759595337</v>
      </c>
      <c r="BT42" s="16">
        <v>0</v>
      </c>
      <c r="BU42" s="16">
        <v>0</v>
      </c>
      <c r="BV42" s="16">
        <v>0</v>
      </c>
      <c r="BW42" s="16">
        <v>963.71129044713882</v>
      </c>
      <c r="BX42" s="16">
        <v>0</v>
      </c>
      <c r="BY42" s="16">
        <v>47.028341956907873</v>
      </c>
      <c r="BZ42" s="16">
        <f t="shared" si="1"/>
        <v>1010.7396324040467</v>
      </c>
      <c r="CA42" s="16">
        <f t="shared" si="2"/>
        <v>1149</v>
      </c>
    </row>
    <row r="43" spans="1:79" x14ac:dyDescent="0.2">
      <c r="A43" s="18" t="s">
        <v>250</v>
      </c>
      <c r="B43" s="15" t="s">
        <v>251</v>
      </c>
      <c r="C43" s="16">
        <v>1.1150224540055049</v>
      </c>
      <c r="D43" s="16">
        <v>0.78736781109662468</v>
      </c>
      <c r="E43" s="16">
        <v>5.2325076053889606E-2</v>
      </c>
      <c r="F43" s="16">
        <v>7.4750108648413737E-3</v>
      </c>
      <c r="G43" s="16">
        <v>0</v>
      </c>
      <c r="H43" s="16">
        <v>0</v>
      </c>
      <c r="I43" s="16">
        <v>0</v>
      </c>
      <c r="J43" s="16">
        <v>8.8454295233956245E-2</v>
      </c>
      <c r="K43" s="16">
        <v>0</v>
      </c>
      <c r="L43" s="16">
        <v>0.62790091264667536</v>
      </c>
      <c r="M43" s="16">
        <v>0.19061277705345503</v>
      </c>
      <c r="N43" s="16">
        <v>0</v>
      </c>
      <c r="O43" s="16">
        <v>5.2325076053889606E-2</v>
      </c>
      <c r="P43" s="16">
        <v>0</v>
      </c>
      <c r="Q43" s="16">
        <v>0</v>
      </c>
      <c r="R43" s="16">
        <v>6.860814138780241</v>
      </c>
      <c r="S43" s="16">
        <v>0.96303056642039686</v>
      </c>
      <c r="T43" s="16">
        <v>0</v>
      </c>
      <c r="U43" s="16">
        <v>0</v>
      </c>
      <c r="V43" s="16">
        <v>0</v>
      </c>
      <c r="W43" s="16">
        <v>3.6129219180066632E-2</v>
      </c>
      <c r="X43" s="16">
        <v>7.9733449224974648E-2</v>
      </c>
      <c r="Y43" s="16">
        <v>0</v>
      </c>
      <c r="Z43" s="16">
        <v>0</v>
      </c>
      <c r="AA43" s="16">
        <v>0</v>
      </c>
      <c r="AB43" s="16">
        <v>6.4783427495291895E-2</v>
      </c>
      <c r="AC43" s="16">
        <v>2.6162538026944803E-2</v>
      </c>
      <c r="AD43" s="16">
        <v>0</v>
      </c>
      <c r="AE43" s="16">
        <v>0.45099232217876289</v>
      </c>
      <c r="AF43" s="16">
        <v>0</v>
      </c>
      <c r="AG43" s="16">
        <v>4.9833405765609155E-3</v>
      </c>
      <c r="AH43" s="16">
        <v>0.4646965087643054</v>
      </c>
      <c r="AI43" s="16">
        <v>0.31270462117919745</v>
      </c>
      <c r="AJ43" s="16">
        <v>0.14825438215268724</v>
      </c>
      <c r="AK43" s="16">
        <v>0.16445023902651021</v>
      </c>
      <c r="AL43" s="16">
        <v>10.331710850354918</v>
      </c>
      <c r="AM43" s="16">
        <v>0</v>
      </c>
      <c r="AN43" s="16">
        <v>0.73878024047515578</v>
      </c>
      <c r="AO43" s="16">
        <v>8.720846008981601E-3</v>
      </c>
      <c r="AP43" s="16">
        <v>10.088772997247574</v>
      </c>
      <c r="AQ43" s="16">
        <v>0</v>
      </c>
      <c r="AR43" s="16">
        <v>4.1673185571490663</v>
      </c>
      <c r="AS43" s="16">
        <v>0</v>
      </c>
      <c r="AT43" s="16">
        <v>0</v>
      </c>
      <c r="AU43" s="16">
        <v>0</v>
      </c>
      <c r="AV43" s="16">
        <v>0.15822106330580907</v>
      </c>
      <c r="AW43" s="16">
        <v>0</v>
      </c>
      <c r="AX43" s="16">
        <v>0</v>
      </c>
      <c r="AY43" s="16">
        <v>0</v>
      </c>
      <c r="AZ43" s="16">
        <v>0.20556279878313777</v>
      </c>
      <c r="BA43" s="16">
        <v>0</v>
      </c>
      <c r="BB43" s="16">
        <v>0</v>
      </c>
      <c r="BC43" s="16">
        <v>0</v>
      </c>
      <c r="BD43" s="16">
        <v>0.88205128205128203</v>
      </c>
      <c r="BE43" s="16">
        <v>0</v>
      </c>
      <c r="BF43" s="16">
        <v>0</v>
      </c>
      <c r="BG43" s="16">
        <v>0</v>
      </c>
      <c r="BH43" s="16">
        <v>0</v>
      </c>
      <c r="BI43" s="16">
        <v>0.22798783137766188</v>
      </c>
      <c r="BJ43" s="16">
        <v>0</v>
      </c>
      <c r="BK43" s="16">
        <v>0.13081269013472405</v>
      </c>
      <c r="BL43" s="16">
        <v>4.4850065189048237E-2</v>
      </c>
      <c r="BM43" s="16">
        <v>0</v>
      </c>
      <c r="BN43" s="16">
        <v>7.4750108648413737E-3</v>
      </c>
      <c r="BO43" s="16">
        <v>0</v>
      </c>
      <c r="BP43" s="16">
        <v>0</v>
      </c>
      <c r="BQ43" s="16">
        <v>0.4360423004490801</v>
      </c>
      <c r="BR43" s="16">
        <v>0</v>
      </c>
      <c r="BS43" s="16">
        <f t="shared" si="0"/>
        <v>39.926524699406052</v>
      </c>
      <c r="BT43" s="16">
        <v>0</v>
      </c>
      <c r="BU43" s="16">
        <v>0</v>
      </c>
      <c r="BV43" s="16">
        <v>0</v>
      </c>
      <c r="BW43" s="16">
        <v>3.7051137186730405</v>
      </c>
      <c r="BX43" s="16">
        <v>0.11461683326090107</v>
      </c>
      <c r="BY43" s="16">
        <v>-0.74625525133999704</v>
      </c>
      <c r="BZ43" s="16">
        <f t="shared" si="1"/>
        <v>3.0734753005939446</v>
      </c>
      <c r="CA43" s="16">
        <f t="shared" si="2"/>
        <v>43</v>
      </c>
    </row>
    <row r="44" spans="1:79" x14ac:dyDescent="0.2">
      <c r="A44" s="18" t="s">
        <v>165</v>
      </c>
      <c r="B44" s="15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18.446659597030752</v>
      </c>
      <c r="T44" s="16">
        <v>0</v>
      </c>
      <c r="U44" s="16">
        <v>0</v>
      </c>
      <c r="V44" s="16">
        <v>0</v>
      </c>
      <c r="W44" s="16">
        <v>7.1261930010604449E-2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f t="shared" si="0"/>
        <v>18.517921527041356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-2.5179215270413575</v>
      </c>
      <c r="BZ44" s="16">
        <f t="shared" si="1"/>
        <v>-2.5179215270413575</v>
      </c>
      <c r="CA44" s="16">
        <f t="shared" si="2"/>
        <v>15.999999999999998</v>
      </c>
    </row>
    <row r="45" spans="1:79" x14ac:dyDescent="0.2">
      <c r="A45" s="18" t="s">
        <v>252</v>
      </c>
      <c r="B45" s="15" t="s">
        <v>166</v>
      </c>
      <c r="C45" s="16">
        <v>2.4949386215274005</v>
      </c>
      <c r="D45" s="16">
        <v>0.82749834579337722</v>
      </c>
      <c r="E45" s="16">
        <v>9.9548673178150651E-2</v>
      </c>
      <c r="F45" s="16">
        <v>1.2443584147268831E-2</v>
      </c>
      <c r="G45" s="16">
        <v>0.25509347501901103</v>
      </c>
      <c r="H45" s="16">
        <v>0.65639906376843082</v>
      </c>
      <c r="I45" s="16">
        <v>9.9548673178150651E-2</v>
      </c>
      <c r="J45" s="16">
        <v>15.402046278281995</v>
      </c>
      <c r="K45" s="16">
        <v>7.1550608846795774E-2</v>
      </c>
      <c r="L45" s="16">
        <v>16.773951430518384</v>
      </c>
      <c r="M45" s="16">
        <v>1.1821404939905389</v>
      </c>
      <c r="N45" s="16">
        <v>3.0704543883385838</v>
      </c>
      <c r="O45" s="16">
        <v>2.641150735257809</v>
      </c>
      <c r="P45" s="16">
        <v>1.5647807065190555</v>
      </c>
      <c r="Q45" s="16">
        <v>2.5198257898219381</v>
      </c>
      <c r="R45" s="16">
        <v>5.2854123665524355</v>
      </c>
      <c r="S45" s="16">
        <v>43.704978421244952</v>
      </c>
      <c r="T45" s="16">
        <v>5.5996128662709737</v>
      </c>
      <c r="U45" s="16">
        <v>0.73728236072567821</v>
      </c>
      <c r="V45" s="16">
        <v>0.2302063067244734</v>
      </c>
      <c r="W45" s="16">
        <v>0.27375885123991428</v>
      </c>
      <c r="X45" s="16">
        <v>1.0110412119655925</v>
      </c>
      <c r="Y45" s="16">
        <v>6.88441292947648</v>
      </c>
      <c r="Z45" s="16">
        <v>4.0286103676782838</v>
      </c>
      <c r="AA45" s="16">
        <v>10.321953050159495</v>
      </c>
      <c r="AB45" s="16">
        <v>7.2483877657840941</v>
      </c>
      <c r="AC45" s="16">
        <v>0.12443584147268831</v>
      </c>
      <c r="AD45" s="16">
        <v>5.2885232625892536E-2</v>
      </c>
      <c r="AE45" s="16">
        <v>5.8640390294004368</v>
      </c>
      <c r="AF45" s="16">
        <v>3.6335265710024984</v>
      </c>
      <c r="AG45" s="16">
        <v>1.934977334900303</v>
      </c>
      <c r="AH45" s="16">
        <v>0.60662472717935545</v>
      </c>
      <c r="AI45" s="16">
        <v>1.754545364764905</v>
      </c>
      <c r="AJ45" s="16">
        <v>3.3473241356153154</v>
      </c>
      <c r="AK45" s="16">
        <v>0.2084300344667529</v>
      </c>
      <c r="AL45" s="16">
        <v>4.3334781792863701</v>
      </c>
      <c r="AM45" s="16">
        <v>6.2217920736344155E-2</v>
      </c>
      <c r="AN45" s="16">
        <v>0.30797870764490359</v>
      </c>
      <c r="AO45" s="16">
        <v>0.2675370591662799</v>
      </c>
      <c r="AP45" s="16">
        <v>1.3843487363836575</v>
      </c>
      <c r="AQ45" s="16">
        <v>2.8713570419822827</v>
      </c>
      <c r="AR45" s="16">
        <v>26.679044411744371</v>
      </c>
      <c r="AS45" s="16">
        <v>0.83683103390382885</v>
      </c>
      <c r="AT45" s="16">
        <v>0.2084300344667529</v>
      </c>
      <c r="AU45" s="16">
        <v>6.5328816773161352E-2</v>
      </c>
      <c r="AV45" s="16">
        <v>1.2692455830214209</v>
      </c>
      <c r="AW45" s="16">
        <v>0.88971626652972147</v>
      </c>
      <c r="AX45" s="16">
        <v>6.2342356577816842</v>
      </c>
      <c r="AY45" s="16">
        <v>3.9943905112732945</v>
      </c>
      <c r="AZ45" s="16">
        <v>0.60662472717935545</v>
      </c>
      <c r="BA45" s="16">
        <v>0.13687942561995714</v>
      </c>
      <c r="BB45" s="16">
        <v>3.3162151752471436</v>
      </c>
      <c r="BC45" s="16">
        <v>6.9901833947282661</v>
      </c>
      <c r="BD45" s="16">
        <v>1.5181172659667972</v>
      </c>
      <c r="BE45" s="16">
        <v>7.5874754337971693</v>
      </c>
      <c r="BF45" s="16">
        <v>1.8572049339798731</v>
      </c>
      <c r="BG45" s="16">
        <v>2.6847032797732502</v>
      </c>
      <c r="BH45" s="16">
        <v>2.4762732453064973</v>
      </c>
      <c r="BI45" s="16">
        <v>10.825918208123882</v>
      </c>
      <c r="BJ45" s="16">
        <v>0.17732107409858086</v>
      </c>
      <c r="BK45" s="16">
        <v>3.7486297243647351</v>
      </c>
      <c r="BL45" s="16">
        <v>3.412652952388477</v>
      </c>
      <c r="BM45" s="16">
        <v>2.3798354681651639</v>
      </c>
      <c r="BN45" s="16">
        <v>0.79950028146202246</v>
      </c>
      <c r="BO45" s="16">
        <v>3.9788360310892084</v>
      </c>
      <c r="BP45" s="16">
        <v>0.12754673750950551</v>
      </c>
      <c r="BQ45" s="16">
        <v>2.681592383736433</v>
      </c>
      <c r="BR45" s="16">
        <v>0</v>
      </c>
      <c r="BS45" s="16">
        <f t="shared" si="0"/>
        <v>255.23346534066781</v>
      </c>
      <c r="BT45" s="16">
        <v>0</v>
      </c>
      <c r="BU45" s="16">
        <v>0</v>
      </c>
      <c r="BV45" s="16">
        <v>0</v>
      </c>
      <c r="BW45" s="16">
        <v>64.432878714558015</v>
      </c>
      <c r="BX45" s="16">
        <v>0</v>
      </c>
      <c r="BY45" s="16">
        <v>-4.6663440552258111</v>
      </c>
      <c r="BZ45" s="16">
        <f t="shared" si="1"/>
        <v>59.766534659332201</v>
      </c>
      <c r="CA45" s="16">
        <f t="shared" si="2"/>
        <v>315</v>
      </c>
    </row>
    <row r="46" spans="1:79" x14ac:dyDescent="0.2">
      <c r="A46" s="18" t="s">
        <v>253</v>
      </c>
      <c r="B46" s="15" t="s">
        <v>167</v>
      </c>
      <c r="C46" s="16">
        <v>7.1299230421004983E-3</v>
      </c>
      <c r="D46" s="16">
        <v>0</v>
      </c>
      <c r="E46" s="16">
        <v>2.037120869171571E-3</v>
      </c>
      <c r="F46" s="16">
        <v>0</v>
      </c>
      <c r="G46" s="16">
        <v>9.1670439112720697E-3</v>
      </c>
      <c r="H46" s="16">
        <v>1.527840651878678E-2</v>
      </c>
      <c r="I46" s="16">
        <v>3.5649615210502491E-3</v>
      </c>
      <c r="J46" s="16">
        <v>4.6344499773653243E-2</v>
      </c>
      <c r="K46" s="16">
        <v>1.1204164780443639E-2</v>
      </c>
      <c r="L46" s="16">
        <v>5.958578542326845E-2</v>
      </c>
      <c r="M46" s="16">
        <v>0.22408329560887277</v>
      </c>
      <c r="N46" s="16">
        <v>0</v>
      </c>
      <c r="O46" s="16">
        <v>8.6577636939791768E-3</v>
      </c>
      <c r="P46" s="16">
        <v>8.6577636939791768E-3</v>
      </c>
      <c r="Q46" s="16">
        <v>3.0556813037573563E-3</v>
      </c>
      <c r="R46" s="16">
        <v>1.6806247170665461E-2</v>
      </c>
      <c r="S46" s="16">
        <v>0.11611588954277953</v>
      </c>
      <c r="T46" s="16">
        <v>0.9060095065640561</v>
      </c>
      <c r="U46" s="16">
        <v>3.0556813037573563E-3</v>
      </c>
      <c r="V46" s="16">
        <v>6.1113626075147125E-3</v>
      </c>
      <c r="W46" s="16">
        <v>5.0928021729289275E-4</v>
      </c>
      <c r="X46" s="16">
        <v>1.9352648257129922E-2</v>
      </c>
      <c r="Y46" s="16">
        <v>0</v>
      </c>
      <c r="Z46" s="16">
        <v>7.6392032593933902E-3</v>
      </c>
      <c r="AA46" s="16">
        <v>1.7315527387958354E-2</v>
      </c>
      <c r="AB46" s="16">
        <v>6.6206428248076054E-3</v>
      </c>
      <c r="AC46" s="16">
        <v>1.2222725215029425E-2</v>
      </c>
      <c r="AD46" s="16">
        <v>1.0185604345857855E-3</v>
      </c>
      <c r="AE46" s="16">
        <v>1.527840651878678E-2</v>
      </c>
      <c r="AF46" s="16">
        <v>0.17009959257582616</v>
      </c>
      <c r="AG46" s="16">
        <v>7.1299230421004983E-3</v>
      </c>
      <c r="AH46" s="16">
        <v>1.3750565866908104E-2</v>
      </c>
      <c r="AI46" s="16">
        <v>1.9861928474422814E-2</v>
      </c>
      <c r="AJ46" s="16">
        <v>1.4769126301493889E-2</v>
      </c>
      <c r="AK46" s="16">
        <v>3.5649615210502491E-3</v>
      </c>
      <c r="AL46" s="16">
        <v>2.0880488909008604E-2</v>
      </c>
      <c r="AM46" s="16">
        <v>0</v>
      </c>
      <c r="AN46" s="16">
        <v>2.1389769126301493E-2</v>
      </c>
      <c r="AO46" s="16">
        <v>7.6392032593933902E-3</v>
      </c>
      <c r="AP46" s="16">
        <v>2.4954730647351743E-2</v>
      </c>
      <c r="AQ46" s="16">
        <v>7.5373472159348115E-2</v>
      </c>
      <c r="AR46" s="16">
        <v>5.7721819827976457</v>
      </c>
      <c r="AS46" s="16">
        <v>4.4816659121774557E-2</v>
      </c>
      <c r="AT46" s="16">
        <v>5.0928021729289275E-4</v>
      </c>
      <c r="AU46" s="16">
        <v>2.8519692168401993E-2</v>
      </c>
      <c r="AV46" s="16">
        <v>4.0233137166138522E-2</v>
      </c>
      <c r="AW46" s="16">
        <v>1.5278406518786781E-3</v>
      </c>
      <c r="AX46" s="16">
        <v>5.1946582163875057E-2</v>
      </c>
      <c r="AY46" s="16">
        <v>1.0506450882752376</v>
      </c>
      <c r="AZ46" s="16">
        <v>0.17009959257582616</v>
      </c>
      <c r="BA46" s="16">
        <v>0.51080805794477135</v>
      </c>
      <c r="BB46" s="16">
        <v>0.47566772295156179</v>
      </c>
      <c r="BC46" s="16">
        <v>1.3220914440923495</v>
      </c>
      <c r="BD46" s="16">
        <v>0.30302172928927112</v>
      </c>
      <c r="BE46" s="16">
        <v>0.46395427795382521</v>
      </c>
      <c r="BF46" s="16">
        <v>0.20218424626527842</v>
      </c>
      <c r="BG46" s="16">
        <v>2.5041308284291537</v>
      </c>
      <c r="BH46" s="16">
        <v>4.9400181077410593E-2</v>
      </c>
      <c r="BI46" s="16">
        <v>1.2793119058397464</v>
      </c>
      <c r="BJ46" s="16">
        <v>1.0185604345857855E-3</v>
      </c>
      <c r="BK46" s="16">
        <v>1.072544137618832</v>
      </c>
      <c r="BL46" s="16">
        <v>0.24700090538705297</v>
      </c>
      <c r="BM46" s="16">
        <v>7.6392032593933902E-3</v>
      </c>
      <c r="BN46" s="16">
        <v>8.5559076505205972E-2</v>
      </c>
      <c r="BO46" s="16">
        <v>1.8843368039837029E-2</v>
      </c>
      <c r="BP46" s="16">
        <v>0.31371661385242194</v>
      </c>
      <c r="BQ46" s="16">
        <v>0.27806699864191942</v>
      </c>
      <c r="BR46" s="16">
        <v>0</v>
      </c>
      <c r="BS46" s="16">
        <f t="shared" si="0"/>
        <v>18.201674966047982</v>
      </c>
      <c r="BT46" s="16">
        <v>0</v>
      </c>
      <c r="BU46" s="16">
        <v>0</v>
      </c>
      <c r="BV46" s="16">
        <v>0</v>
      </c>
      <c r="BW46" s="16">
        <v>0.37432095971027612</v>
      </c>
      <c r="BX46" s="16">
        <v>0</v>
      </c>
      <c r="BY46" s="16">
        <v>-0.57599592575826164</v>
      </c>
      <c r="BZ46" s="16">
        <f t="shared" si="1"/>
        <v>-0.20167496604798552</v>
      </c>
      <c r="CA46" s="16">
        <f t="shared" si="2"/>
        <v>17.999999999999996</v>
      </c>
    </row>
    <row r="47" spans="1:79" x14ac:dyDescent="0.2">
      <c r="A47" s="18" t="s">
        <v>168</v>
      </c>
      <c r="B47" s="15" t="s">
        <v>46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f t="shared" si="0"/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f t="shared" si="1"/>
        <v>0</v>
      </c>
      <c r="CA47" s="16">
        <f t="shared" si="2"/>
        <v>0</v>
      </c>
    </row>
    <row r="48" spans="1:79" x14ac:dyDescent="0.2">
      <c r="A48" s="18" t="s">
        <v>169</v>
      </c>
      <c r="B48" s="15" t="s">
        <v>24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f t="shared" si="0"/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f t="shared" si="1"/>
        <v>0</v>
      </c>
      <c r="CA48" s="16">
        <f t="shared" si="2"/>
        <v>0</v>
      </c>
    </row>
    <row r="49" spans="1:79" x14ac:dyDescent="0.2">
      <c r="A49" s="18" t="s">
        <v>170</v>
      </c>
      <c r="B49" s="15" t="s">
        <v>44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f t="shared" si="0"/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f t="shared" si="1"/>
        <v>0</v>
      </c>
      <c r="CA49" s="16">
        <f t="shared" si="2"/>
        <v>0</v>
      </c>
    </row>
    <row r="50" spans="1:79" x14ac:dyDescent="0.2">
      <c r="A50" s="18" t="s">
        <v>171</v>
      </c>
      <c r="B50" s="15" t="s">
        <v>59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f t="shared" si="0"/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f t="shared" si="1"/>
        <v>0</v>
      </c>
      <c r="CA50" s="16">
        <f t="shared" si="2"/>
        <v>0</v>
      </c>
    </row>
    <row r="51" spans="1:79" x14ac:dyDescent="0.2">
      <c r="A51" s="18" t="s">
        <v>172</v>
      </c>
      <c r="B51" s="15" t="s">
        <v>45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f t="shared" si="0"/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f t="shared" si="1"/>
        <v>0</v>
      </c>
      <c r="CA51" s="16">
        <f t="shared" si="2"/>
        <v>0</v>
      </c>
    </row>
    <row r="52" spans="1:79" x14ac:dyDescent="0.2">
      <c r="A52" s="18" t="s">
        <v>254</v>
      </c>
      <c r="B52" s="15" t="s">
        <v>47</v>
      </c>
      <c r="C52" s="16">
        <v>0.19258330347545682</v>
      </c>
      <c r="D52" s="16">
        <v>0.13072679704981646</v>
      </c>
      <c r="E52" s="16">
        <v>8.1968321356381373E-3</v>
      </c>
      <c r="F52" s="16">
        <v>2.281592450126079E-3</v>
      </c>
      <c r="G52" s="16">
        <v>0.14458535859873042</v>
      </c>
      <c r="H52" s="16">
        <v>7.9855735754412766E-2</v>
      </c>
      <c r="I52" s="16">
        <v>1.3013527308126525E-2</v>
      </c>
      <c r="J52" s="16">
        <v>1.2168493067339088E-2</v>
      </c>
      <c r="K52" s="16">
        <v>1.6900684815748736E-4</v>
      </c>
      <c r="L52" s="16">
        <v>7.5884074822711811E-2</v>
      </c>
      <c r="M52" s="16">
        <v>9.5488869208980344E-3</v>
      </c>
      <c r="N52" s="16">
        <v>5.9152396855120576E-4</v>
      </c>
      <c r="O52" s="16">
        <v>9.9714040412917527E-3</v>
      </c>
      <c r="P52" s="16">
        <v>0</v>
      </c>
      <c r="Q52" s="16">
        <v>1.1323458826551652E-2</v>
      </c>
      <c r="R52" s="16">
        <v>0</v>
      </c>
      <c r="S52" s="16">
        <v>6.8870290624176086E-2</v>
      </c>
      <c r="T52" s="16">
        <v>0</v>
      </c>
      <c r="U52" s="16">
        <v>18.044100646958213</v>
      </c>
      <c r="V52" s="16">
        <v>0</v>
      </c>
      <c r="W52" s="16">
        <v>0.17002088924643227</v>
      </c>
      <c r="X52" s="16">
        <v>9.2869263062539287E-2</v>
      </c>
      <c r="Y52" s="16">
        <v>3.4561900448206159E-2</v>
      </c>
      <c r="Z52" s="16">
        <v>1.0140410889449242E-3</v>
      </c>
      <c r="AA52" s="16">
        <v>0.16359862901644773</v>
      </c>
      <c r="AB52" s="16">
        <v>0.28257945011931884</v>
      </c>
      <c r="AC52" s="16">
        <v>0.28486104256944489</v>
      </c>
      <c r="AD52" s="16">
        <v>2.3238441621654508E-2</v>
      </c>
      <c r="AE52" s="16">
        <v>1.6562671119433759E-2</v>
      </c>
      <c r="AF52" s="16">
        <v>8.450342407874368E-5</v>
      </c>
      <c r="AG52" s="16">
        <v>7.0644862529829711E-2</v>
      </c>
      <c r="AH52" s="16">
        <v>2.1463869716000894E-2</v>
      </c>
      <c r="AI52" s="16">
        <v>1.7576712208378684E-2</v>
      </c>
      <c r="AJ52" s="16">
        <v>3.3632362783339982E-2</v>
      </c>
      <c r="AK52" s="16">
        <v>1.6900684815748732E-3</v>
      </c>
      <c r="AL52" s="16">
        <v>9.0418663764255738E-3</v>
      </c>
      <c r="AM52" s="16">
        <v>2.2393407380867071E-2</v>
      </c>
      <c r="AN52" s="16">
        <v>2.5182020375465613E-2</v>
      </c>
      <c r="AO52" s="16">
        <v>1.6309160847197527E-2</v>
      </c>
      <c r="AP52" s="16">
        <v>0.16554220777025885</v>
      </c>
      <c r="AQ52" s="16">
        <v>4.2251712039371829E-4</v>
      </c>
      <c r="AR52" s="16">
        <v>0.55265239347498363</v>
      </c>
      <c r="AS52" s="16">
        <v>0.44567105859129413</v>
      </c>
      <c r="AT52" s="16">
        <v>6.5912670781420064E-3</v>
      </c>
      <c r="AU52" s="16">
        <v>0</v>
      </c>
      <c r="AV52" s="16">
        <v>1.1576969098787882E-2</v>
      </c>
      <c r="AW52" s="16">
        <v>2.0280821778898483E-3</v>
      </c>
      <c r="AX52" s="16">
        <v>0.31131061430609169</v>
      </c>
      <c r="AY52" s="16">
        <v>0</v>
      </c>
      <c r="AZ52" s="16">
        <v>3.3801369631497472E-4</v>
      </c>
      <c r="BA52" s="16">
        <v>0</v>
      </c>
      <c r="BB52" s="16">
        <v>0</v>
      </c>
      <c r="BC52" s="16">
        <v>0</v>
      </c>
      <c r="BD52" s="16">
        <v>3.3801369631497472E-4</v>
      </c>
      <c r="BE52" s="16">
        <v>0</v>
      </c>
      <c r="BF52" s="16">
        <v>1.5295119758252604E-2</v>
      </c>
      <c r="BG52" s="16">
        <v>3.3801369631497463E-3</v>
      </c>
      <c r="BH52" s="16">
        <v>2.7801626521906667E-2</v>
      </c>
      <c r="BI52" s="16">
        <v>1.6900684815748736E-4</v>
      </c>
      <c r="BJ52" s="16">
        <v>0</v>
      </c>
      <c r="BK52" s="16">
        <v>5.9236900279199312E-2</v>
      </c>
      <c r="BL52" s="16">
        <v>1.3436044428520245E-2</v>
      </c>
      <c r="BM52" s="16">
        <v>0</v>
      </c>
      <c r="BN52" s="16">
        <v>3.5491438113072339E-3</v>
      </c>
      <c r="BO52" s="16">
        <v>5.0702054447246203E-3</v>
      </c>
      <c r="BP52" s="16">
        <v>3.3801369631497472E-4</v>
      </c>
      <c r="BQ52" s="16">
        <v>3.5406934688993599E-2</v>
      </c>
      <c r="BR52" s="16">
        <v>0</v>
      </c>
      <c r="BS52" s="16">
        <f t="shared" si="0"/>
        <v>21.751350364716771</v>
      </c>
      <c r="BT52" s="16">
        <v>0</v>
      </c>
      <c r="BU52" s="16">
        <v>0</v>
      </c>
      <c r="BV52" s="16">
        <v>0</v>
      </c>
      <c r="BW52" s="16">
        <v>3.2215240361539452</v>
      </c>
      <c r="BX52" s="16">
        <v>0</v>
      </c>
      <c r="BY52" s="16">
        <v>2.7125599129276718E-2</v>
      </c>
      <c r="BZ52" s="16">
        <f t="shared" si="1"/>
        <v>3.2486496352832219</v>
      </c>
      <c r="CA52" s="16">
        <f t="shared" si="2"/>
        <v>24.999999999999993</v>
      </c>
    </row>
    <row r="53" spans="1:79" x14ac:dyDescent="0.2">
      <c r="A53" s="18" t="s">
        <v>255</v>
      </c>
      <c r="B53" s="15" t="s">
        <v>256</v>
      </c>
      <c r="C53" s="16">
        <v>0.29419200319340033</v>
      </c>
      <c r="D53" s="16">
        <v>0.27914809393919232</v>
      </c>
      <c r="E53" s="16">
        <v>1.1700818308828421E-2</v>
      </c>
      <c r="F53" s="16">
        <v>1.0029272836138647E-2</v>
      </c>
      <c r="G53" s="16">
        <v>2.7580500299381279</v>
      </c>
      <c r="H53" s="16">
        <v>0</v>
      </c>
      <c r="I53" s="16">
        <v>5.0146364180693234E-3</v>
      </c>
      <c r="J53" s="16">
        <v>0.59507018827755975</v>
      </c>
      <c r="K53" s="16">
        <v>0.18387000199587519</v>
      </c>
      <c r="L53" s="16">
        <v>0.2925204577207105</v>
      </c>
      <c r="M53" s="16">
        <v>0.1755122746324263</v>
      </c>
      <c r="N53" s="16">
        <v>0</v>
      </c>
      <c r="O53" s="16">
        <v>0</v>
      </c>
      <c r="P53" s="16">
        <v>0</v>
      </c>
      <c r="Q53" s="16">
        <v>0</v>
      </c>
      <c r="R53" s="16">
        <v>0.17384072915973653</v>
      </c>
      <c r="S53" s="16">
        <v>2.1730091144967066E-2</v>
      </c>
      <c r="T53" s="16">
        <v>0</v>
      </c>
      <c r="U53" s="16">
        <v>67.351581731089084</v>
      </c>
      <c r="V53" s="16">
        <v>1.1266216485929079</v>
      </c>
      <c r="W53" s="16">
        <v>1.0112850109773135</v>
      </c>
      <c r="X53" s="16">
        <v>0.89929146430709872</v>
      </c>
      <c r="Y53" s="16">
        <v>5.0831697824496045</v>
      </c>
      <c r="Z53" s="16">
        <v>2.9419200319340031</v>
      </c>
      <c r="AA53" s="16">
        <v>0</v>
      </c>
      <c r="AB53" s="16">
        <v>3.3430909453795485E-3</v>
      </c>
      <c r="AC53" s="16">
        <v>1.6715454726897742E-3</v>
      </c>
      <c r="AD53" s="16">
        <v>0</v>
      </c>
      <c r="AE53" s="16">
        <v>0.12536591045173309</v>
      </c>
      <c r="AF53" s="16">
        <v>0</v>
      </c>
      <c r="AG53" s="16">
        <v>8.3577273634488723E-3</v>
      </c>
      <c r="AH53" s="16">
        <v>6.6861818907590969E-3</v>
      </c>
      <c r="AI53" s="16">
        <v>6.5190273434901205E-2</v>
      </c>
      <c r="AJ53" s="16">
        <v>8.3577273634488723E-3</v>
      </c>
      <c r="AK53" s="16">
        <v>1.6715454726897742E-3</v>
      </c>
      <c r="AL53" s="16">
        <v>1.0029272836138647E-2</v>
      </c>
      <c r="AM53" s="16">
        <v>1.0029272836138647E-2</v>
      </c>
      <c r="AN53" s="16">
        <v>4.1788636817244366E-2</v>
      </c>
      <c r="AO53" s="16">
        <v>0.14040981970594105</v>
      </c>
      <c r="AP53" s="16">
        <v>1.5261210165657642</v>
      </c>
      <c r="AQ53" s="16">
        <v>1.6096982902002528</v>
      </c>
      <c r="AR53" s="16">
        <v>2.3869669350009981</v>
      </c>
      <c r="AS53" s="16">
        <v>3.77936431375158</v>
      </c>
      <c r="AT53" s="16">
        <v>3.008781850841594E-2</v>
      </c>
      <c r="AU53" s="16">
        <v>0.12703745592442287</v>
      </c>
      <c r="AV53" s="16">
        <v>0.21897245692236045</v>
      </c>
      <c r="AW53" s="16">
        <v>6.1847182489521653E-2</v>
      </c>
      <c r="AX53" s="16">
        <v>0.23735945712194798</v>
      </c>
      <c r="AY53" s="16">
        <v>2.6744727563036388E-2</v>
      </c>
      <c r="AZ53" s="16">
        <v>5.0146364180693237E-2</v>
      </c>
      <c r="BA53" s="16">
        <v>0.12369436497904331</v>
      </c>
      <c r="BB53" s="16">
        <v>0.22398709334042977</v>
      </c>
      <c r="BC53" s="16">
        <v>0.4997920963342426</v>
      </c>
      <c r="BD53" s="16">
        <v>0.11199354667021488</v>
      </c>
      <c r="BE53" s="16">
        <v>0.55328155146031532</v>
      </c>
      <c r="BF53" s="16">
        <v>0.57835473355066191</v>
      </c>
      <c r="BG53" s="16">
        <v>0.18888463841394451</v>
      </c>
      <c r="BH53" s="16">
        <v>0.63184418867673475</v>
      </c>
      <c r="BI53" s="16">
        <v>0.71709300778391327</v>
      </c>
      <c r="BJ53" s="16">
        <v>0.30756436697491851</v>
      </c>
      <c r="BK53" s="16">
        <v>2.1529505688244295</v>
      </c>
      <c r="BL53" s="16">
        <v>0.28249118488457187</v>
      </c>
      <c r="BM53" s="16">
        <v>1.8387000199587521E-2</v>
      </c>
      <c r="BN53" s="16">
        <v>0.12035127403366376</v>
      </c>
      <c r="BO53" s="16">
        <v>0.43460182289934135</v>
      </c>
      <c r="BP53" s="16">
        <v>0.10530736477945578</v>
      </c>
      <c r="BQ53" s="16">
        <v>0.71709300778391327</v>
      </c>
      <c r="BR53" s="16">
        <v>0</v>
      </c>
      <c r="BS53" s="16">
        <f t="shared" si="0"/>
        <v>101.45946710132394</v>
      </c>
      <c r="BT53" s="16">
        <v>0</v>
      </c>
      <c r="BU53" s="16">
        <v>0</v>
      </c>
      <c r="BV53" s="16">
        <v>0</v>
      </c>
      <c r="BW53" s="16">
        <v>107.91831880779722</v>
      </c>
      <c r="BX53" s="16">
        <v>0</v>
      </c>
      <c r="BY53" s="16">
        <v>-8.3777859091211493</v>
      </c>
      <c r="BZ53" s="16">
        <f t="shared" si="1"/>
        <v>99.540532898676076</v>
      </c>
      <c r="CA53" s="16">
        <f t="shared" si="2"/>
        <v>201</v>
      </c>
    </row>
    <row r="54" spans="1:79" x14ac:dyDescent="0.2">
      <c r="A54" s="18" t="s">
        <v>174</v>
      </c>
      <c r="B54" s="15" t="s">
        <v>173</v>
      </c>
      <c r="C54" s="16">
        <v>50.012388764708362</v>
      </c>
      <c r="D54" s="16">
        <v>9.6771224326262075</v>
      </c>
      <c r="E54" s="16">
        <v>0.61993378600649485</v>
      </c>
      <c r="F54" s="16">
        <v>0.56717346379317624</v>
      </c>
      <c r="G54" s="16">
        <v>16.065518113955548</v>
      </c>
      <c r="H54" s="16">
        <v>4.3966935177765587E-3</v>
      </c>
      <c r="I54" s="16">
        <v>0.57596685082872923</v>
      </c>
      <c r="J54" s="16">
        <v>4.3966935177765587E-3</v>
      </c>
      <c r="K54" s="16">
        <v>0.80019822023533382</v>
      </c>
      <c r="L54" s="16">
        <v>5.1045611741385857</v>
      </c>
      <c r="M54" s="16">
        <v>0.66390072118426047</v>
      </c>
      <c r="N54" s="16">
        <v>0</v>
      </c>
      <c r="O54" s="16">
        <v>1.3893551516173928</v>
      </c>
      <c r="P54" s="16">
        <v>0</v>
      </c>
      <c r="Q54" s="16">
        <v>1.3190080553329677</v>
      </c>
      <c r="R54" s="16">
        <v>0</v>
      </c>
      <c r="S54" s="16">
        <v>24.819334907848678</v>
      </c>
      <c r="T54" s="16">
        <v>6.1553709248871831E-2</v>
      </c>
      <c r="U54" s="16">
        <v>0</v>
      </c>
      <c r="V54" s="16">
        <v>5.7157015731095273E-2</v>
      </c>
      <c r="W54" s="16">
        <v>207.85368605288684</v>
      </c>
      <c r="X54" s="16">
        <v>24.181814347771077</v>
      </c>
      <c r="Y54" s="16">
        <v>8.5471721985576323</v>
      </c>
      <c r="Z54" s="16">
        <v>1.5036691830795834</v>
      </c>
      <c r="AA54" s="16">
        <v>3.7064126354856395</v>
      </c>
      <c r="AB54" s="16">
        <v>12.653683944160939</v>
      </c>
      <c r="AC54" s="16">
        <v>5.6453544768251023</v>
      </c>
      <c r="AD54" s="16">
        <v>6.5158997933448601</v>
      </c>
      <c r="AE54" s="16">
        <v>2.6819830458437011</v>
      </c>
      <c r="AF54" s="16">
        <v>0</v>
      </c>
      <c r="AG54" s="16">
        <v>1.3761650710640632</v>
      </c>
      <c r="AH54" s="16">
        <v>0.12310741849774366</v>
      </c>
      <c r="AI54" s="16">
        <v>6.1553709248871831E-2</v>
      </c>
      <c r="AJ54" s="16">
        <v>6.5950402766648389E-2</v>
      </c>
      <c r="AK54" s="16">
        <v>0.54958668972206992</v>
      </c>
      <c r="AL54" s="16">
        <v>1.4992724895618068</v>
      </c>
      <c r="AM54" s="16">
        <v>1.486082409008477</v>
      </c>
      <c r="AN54" s="16">
        <v>1.5696195858462318</v>
      </c>
      <c r="AO54" s="16">
        <v>6.9072055164269752</v>
      </c>
      <c r="AP54" s="16">
        <v>4.3966935177765587E-3</v>
      </c>
      <c r="AQ54" s="16">
        <v>0</v>
      </c>
      <c r="AR54" s="16">
        <v>3.3810573151701737</v>
      </c>
      <c r="AS54" s="16">
        <v>4.3966935177765587E-3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5.2760322213318708E-2</v>
      </c>
      <c r="BG54" s="16">
        <v>1.7586774071106235E-2</v>
      </c>
      <c r="BH54" s="16">
        <v>0</v>
      </c>
      <c r="BI54" s="16">
        <v>0</v>
      </c>
      <c r="BJ54" s="16">
        <v>0</v>
      </c>
      <c r="BK54" s="16">
        <v>4.3966935177765593E-2</v>
      </c>
      <c r="BL54" s="16">
        <v>0.17586774071106237</v>
      </c>
      <c r="BM54" s="16">
        <v>0</v>
      </c>
      <c r="BN54" s="16">
        <v>2.2159335329593861</v>
      </c>
      <c r="BO54" s="16">
        <v>5.6849247184850915</v>
      </c>
      <c r="BP54" s="16">
        <v>0</v>
      </c>
      <c r="BQ54" s="16">
        <v>3.6184787651301087</v>
      </c>
      <c r="BR54" s="16">
        <v>0</v>
      </c>
      <c r="BS54" s="16">
        <f t="shared" si="0"/>
        <v>413.86955421534316</v>
      </c>
      <c r="BT54" s="16">
        <v>0</v>
      </c>
      <c r="BU54" s="16">
        <v>0</v>
      </c>
      <c r="BV54" s="16">
        <v>0</v>
      </c>
      <c r="BW54" s="16">
        <v>0.14069419256884988</v>
      </c>
      <c r="BX54" s="16">
        <v>0</v>
      </c>
      <c r="BY54" s="16">
        <v>2.9897515920880604</v>
      </c>
      <c r="BZ54" s="16">
        <f t="shared" si="1"/>
        <v>3.1304457846569105</v>
      </c>
      <c r="CA54" s="16">
        <f t="shared" si="2"/>
        <v>417.00000000000006</v>
      </c>
    </row>
    <row r="55" spans="1:79" x14ac:dyDescent="0.2">
      <c r="A55" s="18" t="s">
        <v>175</v>
      </c>
      <c r="B55" s="15" t="s">
        <v>32</v>
      </c>
      <c r="C55" s="16">
        <v>35.892525391721534</v>
      </c>
      <c r="D55" s="16">
        <v>3.4072500382789772</v>
      </c>
      <c r="E55" s="16">
        <v>0.26157301076915224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0.11509212473842699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1.4224340325626499</v>
      </c>
      <c r="X55" s="16">
        <v>1.4124942581534222E-2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2.6157301076915225E-3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f t="shared" si="0"/>
        <v>41.11561527075996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-0.11561527075996529</v>
      </c>
      <c r="BZ55" s="16">
        <f t="shared" si="1"/>
        <v>-0.11561527075996529</v>
      </c>
      <c r="CA55" s="16">
        <f t="shared" si="2"/>
        <v>40.999999999999993</v>
      </c>
    </row>
    <row r="56" spans="1:79" x14ac:dyDescent="0.2">
      <c r="A56" s="18" t="s">
        <v>177</v>
      </c>
      <c r="B56" s="15" t="s">
        <v>176</v>
      </c>
      <c r="C56" s="16">
        <v>0</v>
      </c>
      <c r="D56" s="16">
        <v>4.9170830617713088E-2</v>
      </c>
      <c r="E56" s="16">
        <v>0</v>
      </c>
      <c r="F56" s="16">
        <v>0</v>
      </c>
      <c r="G56" s="16">
        <v>70.986289135105125</v>
      </c>
      <c r="H56" s="16">
        <v>12.194365993192845</v>
      </c>
      <c r="I56" s="16">
        <v>2.8191276220822168</v>
      </c>
      <c r="J56" s="16">
        <v>12.833586791223116</v>
      </c>
      <c r="K56" s="16">
        <v>0</v>
      </c>
      <c r="L56" s="16">
        <v>11.358461872691723</v>
      </c>
      <c r="M56" s="16">
        <v>0.6883916286479832</v>
      </c>
      <c r="N56" s="16">
        <v>0</v>
      </c>
      <c r="O56" s="16">
        <v>30.567866367344969</v>
      </c>
      <c r="P56" s="16">
        <v>5.2284983223501582</v>
      </c>
      <c r="Q56" s="16">
        <v>15.833007458903614</v>
      </c>
      <c r="R56" s="16">
        <v>0</v>
      </c>
      <c r="S56" s="16">
        <v>45.61414053636517</v>
      </c>
      <c r="T56" s="16">
        <v>0</v>
      </c>
      <c r="U56" s="16">
        <v>0</v>
      </c>
      <c r="V56" s="16">
        <v>18.68491563473097</v>
      </c>
      <c r="W56" s="16">
        <v>523.32515026432043</v>
      </c>
      <c r="X56" s="16">
        <v>359.9796509522775</v>
      </c>
      <c r="Y56" s="16">
        <v>111.35554107224758</v>
      </c>
      <c r="Z56" s="16">
        <v>59.267241171216838</v>
      </c>
      <c r="AA56" s="16">
        <v>60.299828614188812</v>
      </c>
      <c r="AB56" s="16">
        <v>0</v>
      </c>
      <c r="AC56" s="16">
        <v>16.177203273227605</v>
      </c>
      <c r="AD56" s="16">
        <v>9.7358244623071908</v>
      </c>
      <c r="AE56" s="16">
        <v>11.440413257054576</v>
      </c>
      <c r="AF56" s="16">
        <v>0</v>
      </c>
      <c r="AG56" s="16">
        <v>2.7863470683370748</v>
      </c>
      <c r="AH56" s="16">
        <v>0.1802930455982813</v>
      </c>
      <c r="AI56" s="16">
        <v>0.7047819055205542</v>
      </c>
      <c r="AJ56" s="16">
        <v>0</v>
      </c>
      <c r="AK56" s="16">
        <v>1.6390276872571028E-2</v>
      </c>
      <c r="AL56" s="16">
        <v>7.7853815144712391</v>
      </c>
      <c r="AM56" s="16">
        <v>0</v>
      </c>
      <c r="AN56" s="16">
        <v>0.26224442996113645</v>
      </c>
      <c r="AO56" s="16">
        <v>4.9170830617713079</v>
      </c>
      <c r="AP56" s="16">
        <v>0</v>
      </c>
      <c r="AQ56" s="16">
        <v>0</v>
      </c>
      <c r="AR56" s="16">
        <v>2.2126873777970886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0.7539527361382673</v>
      </c>
      <c r="BG56" s="16">
        <v>0</v>
      </c>
      <c r="BH56" s="16">
        <v>0</v>
      </c>
      <c r="BI56" s="16">
        <v>0</v>
      </c>
      <c r="BJ56" s="16">
        <v>0</v>
      </c>
      <c r="BK56" s="16">
        <v>0.1802930455982813</v>
      </c>
      <c r="BL56" s="16">
        <v>0.7539527361382673</v>
      </c>
      <c r="BM56" s="16">
        <v>0</v>
      </c>
      <c r="BN56" s="16">
        <v>2.8519081758273592</v>
      </c>
      <c r="BO56" s="16">
        <v>2.0651748859439496</v>
      </c>
      <c r="BP56" s="16">
        <v>0</v>
      </c>
      <c r="BQ56" s="16">
        <v>0</v>
      </c>
      <c r="BR56" s="16">
        <v>0</v>
      </c>
      <c r="BS56" s="16">
        <f t="shared" si="0"/>
        <v>1403.9091655200714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-45.909165520071454</v>
      </c>
      <c r="BZ56" s="16">
        <f t="shared" si="1"/>
        <v>-45.909165520071454</v>
      </c>
      <c r="CA56" s="16">
        <f t="shared" si="2"/>
        <v>1358</v>
      </c>
    </row>
    <row r="57" spans="1:79" x14ac:dyDescent="0.2">
      <c r="A57" s="18" t="s">
        <v>257</v>
      </c>
      <c r="B57" s="15" t="s">
        <v>60</v>
      </c>
      <c r="C57" s="16">
        <v>4.6118142897155128</v>
      </c>
      <c r="D57" s="16">
        <v>0.2049695239873561</v>
      </c>
      <c r="E57" s="16">
        <v>0</v>
      </c>
      <c r="F57" s="16">
        <v>0</v>
      </c>
      <c r="G57" s="16">
        <v>68.306093868786434</v>
      </c>
      <c r="H57" s="16">
        <v>0</v>
      </c>
      <c r="I57" s="16">
        <v>0</v>
      </c>
      <c r="J57" s="16">
        <v>5.1242380996839025E-2</v>
      </c>
      <c r="K57" s="16">
        <v>5.1242380996839025E-2</v>
      </c>
      <c r="L57" s="16">
        <v>0.33307547647945374</v>
      </c>
      <c r="M57" s="16">
        <v>0</v>
      </c>
      <c r="N57" s="16">
        <v>0.92236285794310258</v>
      </c>
      <c r="O57" s="16">
        <v>158.03150299425158</v>
      </c>
      <c r="P57" s="16">
        <v>0</v>
      </c>
      <c r="Q57" s="16">
        <v>45.375128372700964</v>
      </c>
      <c r="R57" s="16">
        <v>35.331621697320514</v>
      </c>
      <c r="S57" s="16">
        <v>64.821611961001381</v>
      </c>
      <c r="T57" s="16">
        <v>1.2554383344225561</v>
      </c>
      <c r="U57" s="16">
        <v>0</v>
      </c>
      <c r="V57" s="16">
        <v>0</v>
      </c>
      <c r="W57" s="16">
        <v>114.60358509943049</v>
      </c>
      <c r="X57" s="16">
        <v>84.575549835282814</v>
      </c>
      <c r="Y57" s="16">
        <v>43.607266228310017</v>
      </c>
      <c r="Z57" s="16">
        <v>2.9464369073182439</v>
      </c>
      <c r="AA57" s="16">
        <v>850.64914573802639</v>
      </c>
      <c r="AB57" s="16">
        <v>66.820064819878098</v>
      </c>
      <c r="AC57" s="16">
        <v>2.5621190498419513E-2</v>
      </c>
      <c r="AD57" s="16">
        <v>10.171612627872548</v>
      </c>
      <c r="AE57" s="16">
        <v>40.276511463515476</v>
      </c>
      <c r="AF57" s="16">
        <v>8.4549928644784416</v>
      </c>
      <c r="AG57" s="16">
        <v>125.21075796577617</v>
      </c>
      <c r="AH57" s="16">
        <v>6.3284340531096195</v>
      </c>
      <c r="AI57" s="16">
        <v>3.1770276218040197</v>
      </c>
      <c r="AJ57" s="16">
        <v>62.515704816143611</v>
      </c>
      <c r="AK57" s="16">
        <v>9.7360523893994166</v>
      </c>
      <c r="AL57" s="16">
        <v>75.761860303826509</v>
      </c>
      <c r="AM57" s="16">
        <v>0</v>
      </c>
      <c r="AN57" s="16">
        <v>0</v>
      </c>
      <c r="AO57" s="16">
        <v>0</v>
      </c>
      <c r="AP57" s="16">
        <v>2.5621190498419513E-2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0.35869666697787322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f t="shared" si="0"/>
        <v>1884.5410459207494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36.458954079250972</v>
      </c>
      <c r="BZ57" s="16">
        <f t="shared" si="1"/>
        <v>36.458954079250972</v>
      </c>
      <c r="CA57" s="16">
        <f t="shared" si="2"/>
        <v>1921.0000000000005</v>
      </c>
    </row>
    <row r="58" spans="1:79" x14ac:dyDescent="0.2">
      <c r="A58" s="18" t="s">
        <v>178</v>
      </c>
      <c r="B58" s="15" t="s">
        <v>258</v>
      </c>
      <c r="C58" s="16">
        <v>518.88942717335738</v>
      </c>
      <c r="D58" s="16">
        <v>54.626189838595806</v>
      </c>
      <c r="E58" s="16">
        <v>1.7812887990846458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0.47501034642257223</v>
      </c>
      <c r="L58" s="16">
        <v>9.8960488838035886E-3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152.99291574360348</v>
      </c>
      <c r="Y58" s="16">
        <v>13.280497602064417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0.83126810623950131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0.14844073325705384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0.19792097767607175</v>
      </c>
      <c r="BG58" s="16">
        <v>0.1781288799084646</v>
      </c>
      <c r="BH58" s="16">
        <v>0</v>
      </c>
      <c r="BI58" s="16">
        <v>23.631764734522967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2.9688146651410764E-2</v>
      </c>
      <c r="BQ58" s="16">
        <v>0</v>
      </c>
      <c r="BR58" s="16">
        <v>0</v>
      </c>
      <c r="BS58" s="16">
        <f t="shared" si="0"/>
        <v>767.07243713026764</v>
      </c>
      <c r="BT58" s="16">
        <v>0</v>
      </c>
      <c r="BU58" s="16">
        <v>0</v>
      </c>
      <c r="BV58" s="16">
        <v>0</v>
      </c>
      <c r="BW58" s="16">
        <v>7.8475667648562455</v>
      </c>
      <c r="BX58" s="16">
        <v>0</v>
      </c>
      <c r="BY58" s="16">
        <v>38.079996104876209</v>
      </c>
      <c r="BZ58" s="16">
        <f t="shared" si="1"/>
        <v>45.927562869732455</v>
      </c>
      <c r="CA58" s="16">
        <f t="shared" si="2"/>
        <v>813.00000000000011</v>
      </c>
    </row>
    <row r="59" spans="1:79" x14ac:dyDescent="0.2">
      <c r="A59" s="18" t="s">
        <v>179</v>
      </c>
      <c r="B59" s="15" t="s">
        <v>61</v>
      </c>
      <c r="C59" s="16">
        <v>1.7878062445881932E-2</v>
      </c>
      <c r="D59" s="16">
        <v>0.82239087251056897</v>
      </c>
      <c r="E59" s="16">
        <v>0</v>
      </c>
      <c r="F59" s="16">
        <v>62.001120562318548</v>
      </c>
      <c r="G59" s="16">
        <v>12.854326898589109</v>
      </c>
      <c r="H59" s="16">
        <v>11.459838027810321</v>
      </c>
      <c r="I59" s="16">
        <v>4.3086130494575459</v>
      </c>
      <c r="J59" s="16">
        <v>32.520195589059234</v>
      </c>
      <c r="K59" s="16">
        <v>0.41119543625528449</v>
      </c>
      <c r="L59" s="16">
        <v>87.763408546834413</v>
      </c>
      <c r="M59" s="16">
        <v>4.3086130494575459</v>
      </c>
      <c r="N59" s="16">
        <v>0.12514643712117354</v>
      </c>
      <c r="O59" s="16">
        <v>4.4873936739163653</v>
      </c>
      <c r="P59" s="16">
        <v>0</v>
      </c>
      <c r="Q59" s="16">
        <v>2.7889777415575816</v>
      </c>
      <c r="R59" s="16">
        <v>17.663525696531352</v>
      </c>
      <c r="S59" s="16">
        <v>17.00203738603372</v>
      </c>
      <c r="T59" s="16">
        <v>6.5970050425304336</v>
      </c>
      <c r="U59" s="16">
        <v>10.565934905516222</v>
      </c>
      <c r="V59" s="16">
        <v>4.290734987011664</v>
      </c>
      <c r="W59" s="16">
        <v>26.423776295013496</v>
      </c>
      <c r="X59" s="16">
        <v>86.20801711404269</v>
      </c>
      <c r="Y59" s="16">
        <v>31.572658279427493</v>
      </c>
      <c r="Z59" s="16">
        <v>27.675240666225232</v>
      </c>
      <c r="AA59" s="16">
        <v>37.526053073906176</v>
      </c>
      <c r="AB59" s="16">
        <v>10.90561809198798</v>
      </c>
      <c r="AC59" s="16">
        <v>13.265522334844393</v>
      </c>
      <c r="AD59" s="16">
        <v>1.4838791830082003</v>
      </c>
      <c r="AE59" s="16">
        <v>5.9355167320328013</v>
      </c>
      <c r="AF59" s="16">
        <v>5.36341873376458E-2</v>
      </c>
      <c r="AG59" s="16">
        <v>3.2895634900422759</v>
      </c>
      <c r="AH59" s="16">
        <v>4.5767839861457746</v>
      </c>
      <c r="AI59" s="16">
        <v>2.145367493505832</v>
      </c>
      <c r="AJ59" s="16">
        <v>0.46482962359293029</v>
      </c>
      <c r="AK59" s="16">
        <v>0.44695156114704837</v>
      </c>
      <c r="AL59" s="16">
        <v>10.780471654866806</v>
      </c>
      <c r="AM59" s="16">
        <v>8.6351041613609745</v>
      </c>
      <c r="AN59" s="16">
        <v>0.50058574848469417</v>
      </c>
      <c r="AO59" s="16">
        <v>6.9724443538939544</v>
      </c>
      <c r="AP59" s="16">
        <v>11.942545713849132</v>
      </c>
      <c r="AQ59" s="16">
        <v>1.1263179340905618</v>
      </c>
      <c r="AR59" s="16">
        <v>55.529261956909288</v>
      </c>
      <c r="AS59" s="16">
        <v>0.17878062445881931</v>
      </c>
      <c r="AT59" s="16">
        <v>0</v>
      </c>
      <c r="AU59" s="16">
        <v>0</v>
      </c>
      <c r="AV59" s="16">
        <v>1.2693424336576173</v>
      </c>
      <c r="AW59" s="16">
        <v>0</v>
      </c>
      <c r="AX59" s="16">
        <v>0</v>
      </c>
      <c r="AY59" s="16">
        <v>0</v>
      </c>
      <c r="AZ59" s="16">
        <v>0</v>
      </c>
      <c r="BA59" s="16">
        <v>1.7878062445881932E-2</v>
      </c>
      <c r="BB59" s="16">
        <v>1.7878062445881932E-2</v>
      </c>
      <c r="BC59" s="16">
        <v>1.0905618091987979</v>
      </c>
      <c r="BD59" s="16">
        <v>0.87602505984821466</v>
      </c>
      <c r="BE59" s="16">
        <v>0</v>
      </c>
      <c r="BF59" s="16">
        <v>0.3218051240258748</v>
      </c>
      <c r="BG59" s="16">
        <v>0.4290734987011664</v>
      </c>
      <c r="BH59" s="16">
        <v>0</v>
      </c>
      <c r="BI59" s="16">
        <v>2.8783680537869913</v>
      </c>
      <c r="BJ59" s="16">
        <v>1.7878062445881932E-2</v>
      </c>
      <c r="BK59" s="16">
        <v>1.7520501196964293</v>
      </c>
      <c r="BL59" s="16">
        <v>8.4384454744562731</v>
      </c>
      <c r="BM59" s="16">
        <v>0</v>
      </c>
      <c r="BN59" s="16">
        <v>30.464218407782813</v>
      </c>
      <c r="BO59" s="16">
        <v>0</v>
      </c>
      <c r="BP59" s="16">
        <v>0.25029287424234709</v>
      </c>
      <c r="BQ59" s="16">
        <v>0.33968318647175677</v>
      </c>
      <c r="BR59" s="16">
        <v>0</v>
      </c>
      <c r="BS59" s="16">
        <f t="shared" si="0"/>
        <v>675.79076045433703</v>
      </c>
      <c r="BT59" s="16">
        <v>0</v>
      </c>
      <c r="BU59" s="16">
        <v>0</v>
      </c>
      <c r="BV59" s="16">
        <v>0</v>
      </c>
      <c r="BW59" s="16">
        <v>12.461009524779707</v>
      </c>
      <c r="BX59" s="16">
        <v>0</v>
      </c>
      <c r="BY59" s="16">
        <v>13.748230020883208</v>
      </c>
      <c r="BZ59" s="16">
        <f t="shared" si="1"/>
        <v>26.209239545662914</v>
      </c>
      <c r="CA59" s="16">
        <f t="shared" si="2"/>
        <v>702</v>
      </c>
    </row>
    <row r="60" spans="1:79" x14ac:dyDescent="0.2">
      <c r="A60" s="18" t="s">
        <v>259</v>
      </c>
      <c r="B60" s="15" t="s">
        <v>180</v>
      </c>
      <c r="C60" s="16">
        <v>0.21090022266991834</v>
      </c>
      <c r="D60" s="16">
        <v>0.41398932598169158</v>
      </c>
      <c r="E60" s="16">
        <v>2.3433358074435372E-2</v>
      </c>
      <c r="F60" s="16">
        <v>0</v>
      </c>
      <c r="G60" s="16">
        <v>0</v>
      </c>
      <c r="H60" s="16">
        <v>0</v>
      </c>
      <c r="I60" s="16">
        <v>0</v>
      </c>
      <c r="J60" s="16">
        <v>9.373343229774149E-2</v>
      </c>
      <c r="K60" s="16">
        <v>0</v>
      </c>
      <c r="L60" s="16">
        <v>0.45304492277241726</v>
      </c>
      <c r="M60" s="16">
        <v>0</v>
      </c>
      <c r="N60" s="16">
        <v>0</v>
      </c>
      <c r="O60" s="16">
        <v>0.49991163892128793</v>
      </c>
      <c r="P60" s="16">
        <v>0.42961156469798184</v>
      </c>
      <c r="Q60" s="16">
        <v>0.64051178736790015</v>
      </c>
      <c r="R60" s="16">
        <v>3.632170501537483</v>
      </c>
      <c r="S60" s="16">
        <v>12.169723959990103</v>
      </c>
      <c r="T60" s="16">
        <v>6.7175626480048072</v>
      </c>
      <c r="U60" s="16">
        <v>0</v>
      </c>
      <c r="V60" s="16">
        <v>0</v>
      </c>
      <c r="W60" s="16">
        <v>0</v>
      </c>
      <c r="X60" s="16">
        <v>1.4528682006149931</v>
      </c>
      <c r="Y60" s="16">
        <v>0.11716679037217687</v>
      </c>
      <c r="Z60" s="16">
        <v>7.8111193581451238E-3</v>
      </c>
      <c r="AA60" s="16">
        <v>14.653659915880253</v>
      </c>
      <c r="AB60" s="16">
        <v>7.7330081645636728</v>
      </c>
      <c r="AC60" s="16">
        <v>0</v>
      </c>
      <c r="AD60" s="16">
        <v>0</v>
      </c>
      <c r="AE60" s="16">
        <v>4.6319937793800587</v>
      </c>
      <c r="AF60" s="16">
        <v>2.83543632700668</v>
      </c>
      <c r="AG60" s="16">
        <v>0.18746686459548298</v>
      </c>
      <c r="AH60" s="16">
        <v>0.40617820662354648</v>
      </c>
      <c r="AI60" s="16">
        <v>5.5458947442830384</v>
      </c>
      <c r="AJ60" s="16">
        <v>2.0777577492666031</v>
      </c>
      <c r="AK60" s="16">
        <v>0.83578977132152832</v>
      </c>
      <c r="AL60" s="16">
        <v>2.8744919237974056</v>
      </c>
      <c r="AM60" s="16">
        <v>5.8270950411762632</v>
      </c>
      <c r="AN60" s="16">
        <v>1.6793906620012018</v>
      </c>
      <c r="AO60" s="16">
        <v>1.8981020040292651</v>
      </c>
      <c r="AP60" s="16">
        <v>100.24009472307637</v>
      </c>
      <c r="AQ60" s="16">
        <v>11.638567843636235</v>
      </c>
      <c r="AR60" s="16">
        <v>0</v>
      </c>
      <c r="AS60" s="16">
        <v>2.522991552680875</v>
      </c>
      <c r="AT60" s="16">
        <v>0</v>
      </c>
      <c r="AU60" s="16">
        <v>0</v>
      </c>
      <c r="AV60" s="16">
        <v>0</v>
      </c>
      <c r="AW60" s="16">
        <v>0.1327890290884671</v>
      </c>
      <c r="AX60" s="16">
        <v>0</v>
      </c>
      <c r="AY60" s="16">
        <v>1.195101261796204</v>
      </c>
      <c r="AZ60" s="16">
        <v>1.4294348425405576</v>
      </c>
      <c r="BA60" s="16">
        <v>0</v>
      </c>
      <c r="BB60" s="16">
        <v>0</v>
      </c>
      <c r="BC60" s="16">
        <v>7.8111193581451238E-3</v>
      </c>
      <c r="BD60" s="16">
        <v>16.3408616972396</v>
      </c>
      <c r="BE60" s="16">
        <v>0</v>
      </c>
      <c r="BF60" s="16">
        <v>2.3433358074435372E-2</v>
      </c>
      <c r="BG60" s="16">
        <v>7.8111193581451238E-3</v>
      </c>
      <c r="BH60" s="16">
        <v>0.14841126780475736</v>
      </c>
      <c r="BI60" s="16">
        <v>6.5925847382744855</v>
      </c>
      <c r="BJ60" s="16">
        <v>0</v>
      </c>
      <c r="BK60" s="16">
        <v>1.9605909588944264</v>
      </c>
      <c r="BL60" s="16">
        <v>0.72643410030749656</v>
      </c>
      <c r="BM60" s="16">
        <v>0</v>
      </c>
      <c r="BN60" s="16">
        <v>7.8111193581451244E-2</v>
      </c>
      <c r="BO60" s="16">
        <v>0</v>
      </c>
      <c r="BP60" s="16">
        <v>1.5622238716290248E-2</v>
      </c>
      <c r="BQ60" s="16">
        <v>0.75767857774007707</v>
      </c>
      <c r="BR60" s="16">
        <v>0</v>
      </c>
      <c r="BS60" s="16">
        <f t="shared" si="0"/>
        <v>221.86703424875409</v>
      </c>
      <c r="BT60" s="16">
        <v>0</v>
      </c>
      <c r="BU60" s="16">
        <v>0</v>
      </c>
      <c r="BV60" s="16">
        <v>0</v>
      </c>
      <c r="BW60" s="16">
        <v>3.5306259498815962</v>
      </c>
      <c r="BX60" s="16">
        <v>0</v>
      </c>
      <c r="BY60" s="16">
        <v>-4.3976601986357045</v>
      </c>
      <c r="BZ60" s="16">
        <f t="shared" si="1"/>
        <v>-0.86703424875410828</v>
      </c>
      <c r="CA60" s="16">
        <f t="shared" si="2"/>
        <v>221</v>
      </c>
    </row>
    <row r="61" spans="1:79" x14ac:dyDescent="0.2">
      <c r="A61" s="18" t="s">
        <v>260</v>
      </c>
      <c r="B61" s="15" t="s">
        <v>181</v>
      </c>
      <c r="C61" s="16">
        <v>1.1329323983729694E-2</v>
      </c>
      <c r="D61" s="16">
        <v>0.15483409444430579</v>
      </c>
      <c r="E61" s="16">
        <v>0</v>
      </c>
      <c r="F61" s="16">
        <v>0</v>
      </c>
      <c r="G61" s="16">
        <v>0.55891331653066489</v>
      </c>
      <c r="H61" s="16">
        <v>0.62311281910513305</v>
      </c>
      <c r="I61" s="16">
        <v>8.3081709214017752E-2</v>
      </c>
      <c r="J61" s="16">
        <v>0.37764413279098979</v>
      </c>
      <c r="K61" s="16">
        <v>9.4411033197747449E-2</v>
      </c>
      <c r="L61" s="16">
        <v>0.91389880135419532</v>
      </c>
      <c r="M61" s="16">
        <v>0.13972832913266622</v>
      </c>
      <c r="N61" s="16">
        <v>0</v>
      </c>
      <c r="O61" s="16">
        <v>0.22658647967459389</v>
      </c>
      <c r="P61" s="16">
        <v>0.22281003834668395</v>
      </c>
      <c r="Q61" s="16">
        <v>3.7764413279098978E-3</v>
      </c>
      <c r="R61" s="16">
        <v>0.13972832913266622</v>
      </c>
      <c r="S61" s="16">
        <v>0.27190377560951262</v>
      </c>
      <c r="T61" s="16">
        <v>3.7764413279098978E-3</v>
      </c>
      <c r="U61" s="16">
        <v>0.18504562506758498</v>
      </c>
      <c r="V61" s="16">
        <v>7.5528826558197955E-3</v>
      </c>
      <c r="W61" s="16">
        <v>0.35876192615144026</v>
      </c>
      <c r="X61" s="16">
        <v>1.0271920411914921</v>
      </c>
      <c r="Y61" s="16">
        <v>8.9463895058185479</v>
      </c>
      <c r="Z61" s="16">
        <v>9.4411033197747449E-2</v>
      </c>
      <c r="AA61" s="16">
        <v>0.1661634184280355</v>
      </c>
      <c r="AB61" s="16">
        <v>0.33232683685607101</v>
      </c>
      <c r="AC61" s="16">
        <v>0.15483409444430579</v>
      </c>
      <c r="AD61" s="16">
        <v>0.32855039552816112</v>
      </c>
      <c r="AE61" s="16">
        <v>3.2968332792653405</v>
      </c>
      <c r="AF61" s="16">
        <v>0.18504562506758498</v>
      </c>
      <c r="AG61" s="16">
        <v>6.4199502574468256E-2</v>
      </c>
      <c r="AH61" s="16">
        <v>0.14350477046057611</v>
      </c>
      <c r="AI61" s="16">
        <v>0.12084612249311673</v>
      </c>
      <c r="AJ61" s="16">
        <v>0.1963749490513147</v>
      </c>
      <c r="AK61" s="16">
        <v>1.1329323983729694E-2</v>
      </c>
      <c r="AL61" s="16">
        <v>3.0211530623279182E-2</v>
      </c>
      <c r="AM61" s="16">
        <v>0</v>
      </c>
      <c r="AN61" s="16">
        <v>0.10574035718147715</v>
      </c>
      <c r="AO61" s="16">
        <v>0.31344463021652152</v>
      </c>
      <c r="AP61" s="16">
        <v>0.58157196449812432</v>
      </c>
      <c r="AQ61" s="16">
        <v>1.2537785208660861</v>
      </c>
      <c r="AR61" s="16">
        <v>14.535522671125197</v>
      </c>
      <c r="AS61" s="16">
        <v>2.3074056513529477</v>
      </c>
      <c r="AT61" s="16">
        <v>4.9093737262828674E-2</v>
      </c>
      <c r="AU61" s="16">
        <v>3.7764413279098978E-3</v>
      </c>
      <c r="AV61" s="16">
        <v>0.74773538292615982</v>
      </c>
      <c r="AW61" s="16">
        <v>0.61933637777722317</v>
      </c>
      <c r="AX61" s="16">
        <v>0.56268975785857478</v>
      </c>
      <c r="AY61" s="16">
        <v>4.9093737262828674E-2</v>
      </c>
      <c r="AZ61" s="16">
        <v>0.32855039552816112</v>
      </c>
      <c r="BA61" s="16">
        <v>0.6948652043354212</v>
      </c>
      <c r="BB61" s="16">
        <v>8.6858150541927651E-2</v>
      </c>
      <c r="BC61" s="16">
        <v>0.15105765311639591</v>
      </c>
      <c r="BD61" s="16">
        <v>0</v>
      </c>
      <c r="BE61" s="16">
        <v>1.9939610211364258</v>
      </c>
      <c r="BF61" s="16">
        <v>0.64577146707259248</v>
      </c>
      <c r="BG61" s="16">
        <v>1.9108793119224086</v>
      </c>
      <c r="BH61" s="16">
        <v>0.77794691354943901</v>
      </c>
      <c r="BI61" s="16">
        <v>13.402590272752228</v>
      </c>
      <c r="BJ61" s="16">
        <v>7.5528826558197955E-3</v>
      </c>
      <c r="BK61" s="16">
        <v>1.4312712632778513</v>
      </c>
      <c r="BL61" s="16">
        <v>1.219790548914897</v>
      </c>
      <c r="BM61" s="16">
        <v>1.1367088397008791</v>
      </c>
      <c r="BN61" s="16">
        <v>0.53247822723529559</v>
      </c>
      <c r="BO61" s="16">
        <v>4.8867150783154072</v>
      </c>
      <c r="BP61" s="16">
        <v>1.3859539673429324</v>
      </c>
      <c r="BQ61" s="16">
        <v>9.0521298630000242</v>
      </c>
      <c r="BR61" s="16">
        <v>0</v>
      </c>
      <c r="BS61" s="16">
        <f t="shared" si="0"/>
        <v>80.24937821808534</v>
      </c>
      <c r="BT61" s="16">
        <v>0</v>
      </c>
      <c r="BU61" s="16">
        <v>0</v>
      </c>
      <c r="BV61" s="16">
        <v>0</v>
      </c>
      <c r="BW61" s="16">
        <v>366.97190959831636</v>
      </c>
      <c r="BX61" s="16">
        <v>0</v>
      </c>
      <c r="BY61" s="16">
        <v>6.7787121835982669</v>
      </c>
      <c r="BZ61" s="16">
        <f t="shared" si="1"/>
        <v>373.75062178191462</v>
      </c>
      <c r="CA61" s="16">
        <f t="shared" si="2"/>
        <v>453.99999999999994</v>
      </c>
    </row>
    <row r="62" spans="1:79" x14ac:dyDescent="0.2">
      <c r="A62" s="18" t="s">
        <v>261</v>
      </c>
      <c r="B62" s="15" t="s">
        <v>182</v>
      </c>
      <c r="C62" s="16">
        <v>5.0068959283716676</v>
      </c>
      <c r="D62" s="16">
        <v>40.99442264544188</v>
      </c>
      <c r="E62" s="16">
        <v>0.22926702183090353</v>
      </c>
      <c r="F62" s="16">
        <v>0</v>
      </c>
      <c r="G62" s="16">
        <v>6.907593496453674</v>
      </c>
      <c r="H62" s="16">
        <v>0</v>
      </c>
      <c r="I62" s="16">
        <v>0</v>
      </c>
      <c r="J62" s="16">
        <v>0</v>
      </c>
      <c r="K62" s="16">
        <v>0</v>
      </c>
      <c r="L62" s="16">
        <v>5.3397028955455594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3.6978551908210248E-2</v>
      </c>
      <c r="X62" s="16">
        <v>5.6651141523378099</v>
      </c>
      <c r="Y62" s="16">
        <v>0</v>
      </c>
      <c r="Z62" s="16">
        <v>73.284094171691066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4.7628374857774798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0.14791420763284099</v>
      </c>
      <c r="BG62" s="16">
        <v>0.82831956274390961</v>
      </c>
      <c r="BH62" s="16">
        <v>0</v>
      </c>
      <c r="BI62" s="16">
        <v>0</v>
      </c>
      <c r="BJ62" s="16">
        <v>0</v>
      </c>
      <c r="BK62" s="16">
        <v>8.4680883869801473</v>
      </c>
      <c r="BL62" s="16">
        <v>8.2536127859125283</v>
      </c>
      <c r="BM62" s="16">
        <v>3.4981710105166899</v>
      </c>
      <c r="BN62" s="16">
        <v>75.939154198700564</v>
      </c>
      <c r="BO62" s="16">
        <v>187.31115683584818</v>
      </c>
      <c r="BP62" s="16">
        <v>7.3957103816420497E-2</v>
      </c>
      <c r="BQ62" s="16">
        <v>9.074536638274795</v>
      </c>
      <c r="BR62" s="16">
        <v>0</v>
      </c>
      <c r="BS62" s="16">
        <f t="shared" si="0"/>
        <v>435.82181707978441</v>
      </c>
      <c r="BT62" s="16">
        <v>0</v>
      </c>
      <c r="BU62" s="16">
        <v>68.432508161333885</v>
      </c>
      <c r="BV62" s="16">
        <v>0</v>
      </c>
      <c r="BW62" s="16">
        <v>885.02247423995925</v>
      </c>
      <c r="BX62" s="16">
        <v>0</v>
      </c>
      <c r="BY62" s="16">
        <v>1.7232005189225976</v>
      </c>
      <c r="BZ62" s="16">
        <f t="shared" si="1"/>
        <v>955.1781829202157</v>
      </c>
      <c r="CA62" s="16">
        <f t="shared" si="2"/>
        <v>1391</v>
      </c>
    </row>
    <row r="63" spans="1:79" x14ac:dyDescent="0.2">
      <c r="A63" s="18" t="s">
        <v>262</v>
      </c>
      <c r="B63" s="15" t="s">
        <v>183</v>
      </c>
      <c r="C63" s="16">
        <v>0</v>
      </c>
      <c r="D63" s="16">
        <v>0</v>
      </c>
      <c r="E63" s="16">
        <v>0</v>
      </c>
      <c r="F63" s="16">
        <v>0.43032343892907626</v>
      </c>
      <c r="G63" s="16">
        <v>2.5623804772594996</v>
      </c>
      <c r="H63" s="16">
        <v>28.714309470358362</v>
      </c>
      <c r="I63" s="16">
        <v>2.4254593830547932</v>
      </c>
      <c r="J63" s="16">
        <v>0</v>
      </c>
      <c r="K63" s="16">
        <v>0</v>
      </c>
      <c r="L63" s="16">
        <v>5.868046894487404E-2</v>
      </c>
      <c r="M63" s="16">
        <v>0</v>
      </c>
      <c r="N63" s="16">
        <v>0</v>
      </c>
      <c r="O63" s="16">
        <v>0.80196640891327842</v>
      </c>
      <c r="P63" s="16">
        <v>0</v>
      </c>
      <c r="Q63" s="16">
        <v>11.677413320029931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9.7800781574790052E-2</v>
      </c>
      <c r="Y63" s="16">
        <v>0</v>
      </c>
      <c r="Z63" s="16">
        <v>1.956015631495801E-2</v>
      </c>
      <c r="AA63" s="16">
        <v>51.404090795709649</v>
      </c>
      <c r="AB63" s="16">
        <v>2.3080984451650455</v>
      </c>
      <c r="AC63" s="16">
        <v>7.3154984617942969</v>
      </c>
      <c r="AD63" s="16">
        <v>0.58680468944874042</v>
      </c>
      <c r="AE63" s="16">
        <v>0.21516171946453813</v>
      </c>
      <c r="AF63" s="16">
        <v>0</v>
      </c>
      <c r="AG63" s="16">
        <v>3.423027355117652</v>
      </c>
      <c r="AH63" s="16">
        <v>34.719277459050467</v>
      </c>
      <c r="AI63" s="16">
        <v>223.86598902469444</v>
      </c>
      <c r="AJ63" s="16">
        <v>47.746341564812504</v>
      </c>
      <c r="AK63" s="16">
        <v>16.391410991934812</v>
      </c>
      <c r="AL63" s="16">
        <v>1.0366882846927745</v>
      </c>
      <c r="AM63" s="16">
        <v>20.851126631745238</v>
      </c>
      <c r="AN63" s="16">
        <v>0</v>
      </c>
      <c r="AO63" s="16">
        <v>0.41076328261411821</v>
      </c>
      <c r="AP63" s="16">
        <v>1.1149289099526067</v>
      </c>
      <c r="AQ63" s="16">
        <v>21.124968820154653</v>
      </c>
      <c r="AR63" s="16">
        <v>9.6627172195892577</v>
      </c>
      <c r="AS63" s="16">
        <v>212.36461711149911</v>
      </c>
      <c r="AT63" s="16">
        <v>0</v>
      </c>
      <c r="AU63" s="16">
        <v>24.254593830547932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7.8240625259832039E-2</v>
      </c>
      <c r="BG63" s="16">
        <v>0</v>
      </c>
      <c r="BH63" s="16">
        <v>11.540492225825226</v>
      </c>
      <c r="BI63" s="16">
        <v>0</v>
      </c>
      <c r="BJ63" s="16">
        <v>0</v>
      </c>
      <c r="BK63" s="16">
        <v>1.956015631495801E-2</v>
      </c>
      <c r="BL63" s="16">
        <v>0.13692109420470608</v>
      </c>
      <c r="BM63" s="16">
        <v>0</v>
      </c>
      <c r="BN63" s="16">
        <v>0.44988359524403426</v>
      </c>
      <c r="BO63" s="16">
        <v>0.1956015631495801</v>
      </c>
      <c r="BP63" s="16">
        <v>0</v>
      </c>
      <c r="BQ63" s="16">
        <v>0.60636484576369831</v>
      </c>
      <c r="BR63" s="16">
        <v>0</v>
      </c>
      <c r="BS63" s="16">
        <f t="shared" si="0"/>
        <v>738.61106260912936</v>
      </c>
      <c r="BT63" s="16">
        <v>0</v>
      </c>
      <c r="BU63" s="16">
        <v>0</v>
      </c>
      <c r="BV63" s="16">
        <v>0</v>
      </c>
      <c r="BW63" s="16">
        <v>231.65093123804772</v>
      </c>
      <c r="BX63" s="16">
        <v>0</v>
      </c>
      <c r="BY63" s="16">
        <v>-29.261993847177187</v>
      </c>
      <c r="BZ63" s="16">
        <f t="shared" si="1"/>
        <v>202.38893739087052</v>
      </c>
      <c r="CA63" s="16">
        <f t="shared" si="2"/>
        <v>940.99999999999989</v>
      </c>
    </row>
    <row r="64" spans="1:79" x14ac:dyDescent="0.2">
      <c r="A64" s="18" t="s">
        <v>263</v>
      </c>
      <c r="B64" s="15" t="s">
        <v>184</v>
      </c>
      <c r="C64" s="16">
        <v>11.46285186894324</v>
      </c>
      <c r="D64" s="16">
        <v>3.6935856022150442</v>
      </c>
      <c r="E64" s="16">
        <v>0.78541762805722204</v>
      </c>
      <c r="F64" s="16">
        <v>1.8786340562990307</v>
      </c>
      <c r="G64" s="16">
        <v>0.48823257960313798</v>
      </c>
      <c r="H64" s="16">
        <v>0</v>
      </c>
      <c r="I64" s="16">
        <v>0</v>
      </c>
      <c r="J64" s="16">
        <v>49.969543147208121</v>
      </c>
      <c r="K64" s="16">
        <v>2.2395016151361329</v>
      </c>
      <c r="L64" s="16">
        <v>133.76511305952931</v>
      </c>
      <c r="M64" s="16">
        <v>51.826949700046143</v>
      </c>
      <c r="N64" s="16">
        <v>0</v>
      </c>
      <c r="O64" s="16">
        <v>1.1356714351638211</v>
      </c>
      <c r="P64" s="16">
        <v>1.263036455929857</v>
      </c>
      <c r="Q64" s="16">
        <v>4.0650669127826484</v>
      </c>
      <c r="R64" s="16">
        <v>3.9589293954776186</v>
      </c>
      <c r="S64" s="16">
        <v>11.048915551453623</v>
      </c>
      <c r="T64" s="16">
        <v>12.025380710659899</v>
      </c>
      <c r="U64" s="16">
        <v>1.432856483617905</v>
      </c>
      <c r="V64" s="16">
        <v>0.49884633133364098</v>
      </c>
      <c r="W64" s="16">
        <v>22.702814951545914</v>
      </c>
      <c r="X64" s="16">
        <v>11.717581910475312</v>
      </c>
      <c r="Y64" s="16">
        <v>26.566220581449009</v>
      </c>
      <c r="Z64" s="16">
        <v>7.0050761421319798</v>
      </c>
      <c r="AA64" s="16">
        <v>209.82325796031381</v>
      </c>
      <c r="AB64" s="16">
        <v>30.291647438855563</v>
      </c>
      <c r="AC64" s="16">
        <v>3.874019381633595</v>
      </c>
      <c r="AD64" s="16">
        <v>0</v>
      </c>
      <c r="AE64" s="16">
        <v>11.696354407014306</v>
      </c>
      <c r="AF64" s="16">
        <v>15.973696354407014</v>
      </c>
      <c r="AG64" s="16">
        <v>28.933087217351179</v>
      </c>
      <c r="AH64" s="16">
        <v>15.103368712505768</v>
      </c>
      <c r="AI64" s="16">
        <v>35.7365020766036</v>
      </c>
      <c r="AJ64" s="16">
        <v>38.474850023073373</v>
      </c>
      <c r="AK64" s="16">
        <v>2.4093216428241808</v>
      </c>
      <c r="AL64" s="16">
        <v>36.957083525611445</v>
      </c>
      <c r="AM64" s="16">
        <v>12.195200738347946</v>
      </c>
      <c r="AN64" s="16">
        <v>4.1818181818181817</v>
      </c>
      <c r="AO64" s="16">
        <v>7.6100599907706501</v>
      </c>
      <c r="AP64" s="16">
        <v>207.66866635902167</v>
      </c>
      <c r="AQ64" s="16">
        <v>19.53991693585602</v>
      </c>
      <c r="AR64" s="16">
        <v>86.682510383017984</v>
      </c>
      <c r="AS64" s="16">
        <v>0.97646515920627597</v>
      </c>
      <c r="AT64" s="16">
        <v>0</v>
      </c>
      <c r="AU64" s="16">
        <v>0.137978772496539</v>
      </c>
      <c r="AV64" s="16">
        <v>1.868020304568528</v>
      </c>
      <c r="AW64" s="16">
        <v>0.159206275957545</v>
      </c>
      <c r="AX64" s="16">
        <v>8.6608214120904474</v>
      </c>
      <c r="AY64" s="16">
        <v>0</v>
      </c>
      <c r="AZ64" s="16">
        <v>0</v>
      </c>
      <c r="BA64" s="16">
        <v>0</v>
      </c>
      <c r="BB64" s="16">
        <v>3.1841255191508995E-2</v>
      </c>
      <c r="BC64" s="16">
        <v>0.55191508998615602</v>
      </c>
      <c r="BD64" s="16">
        <v>2.0272265805260732</v>
      </c>
      <c r="BE64" s="16">
        <v>7.6312874942316569</v>
      </c>
      <c r="BF64" s="16">
        <v>0.10613751730502999</v>
      </c>
      <c r="BG64" s="16">
        <v>0</v>
      </c>
      <c r="BH64" s="16">
        <v>0</v>
      </c>
      <c r="BI64" s="16">
        <v>9.1702814951545921</v>
      </c>
      <c r="BJ64" s="16">
        <v>0</v>
      </c>
      <c r="BK64" s="16">
        <v>2.2501153668666358</v>
      </c>
      <c r="BL64" s="16">
        <v>3.1416705122288882</v>
      </c>
      <c r="BM64" s="16">
        <v>0</v>
      </c>
      <c r="BN64" s="16">
        <v>10.486386709736964</v>
      </c>
      <c r="BO64" s="16">
        <v>6.8670973696354407</v>
      </c>
      <c r="BP64" s="16">
        <v>0</v>
      </c>
      <c r="BQ64" s="16">
        <v>1.2524227041993539</v>
      </c>
      <c r="BR64" s="16">
        <v>0</v>
      </c>
      <c r="BS64" s="16">
        <f t="shared" si="0"/>
        <v>1182.0004614674665</v>
      </c>
      <c r="BT64" s="16">
        <v>0</v>
      </c>
      <c r="BU64" s="16">
        <v>0</v>
      </c>
      <c r="BV64" s="16">
        <v>0</v>
      </c>
      <c r="BW64" s="16">
        <v>95.682971850484535</v>
      </c>
      <c r="BX64" s="16">
        <v>0</v>
      </c>
      <c r="BY64" s="16">
        <v>10.316566682048917</v>
      </c>
      <c r="BZ64" s="16">
        <f t="shared" si="1"/>
        <v>105.99953853253345</v>
      </c>
      <c r="CA64" s="16">
        <f t="shared" si="2"/>
        <v>1288</v>
      </c>
    </row>
    <row r="65" spans="1:79" x14ac:dyDescent="0.2">
      <c r="A65" s="18" t="s">
        <v>185</v>
      </c>
      <c r="B65" s="15" t="s">
        <v>12</v>
      </c>
      <c r="C65" s="16">
        <v>3.2340862422997947E-2</v>
      </c>
      <c r="D65" s="16">
        <v>6.6278804471822952E-2</v>
      </c>
      <c r="E65" s="16">
        <v>5.9890485968514713E-3</v>
      </c>
      <c r="F65" s="16">
        <v>0</v>
      </c>
      <c r="G65" s="16">
        <v>1.3175906913073238E-2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2.2434976043805612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0.33299110198494186</v>
      </c>
      <c r="AO65" s="16">
        <v>8.3447410449463841E-2</v>
      </c>
      <c r="AP65" s="16">
        <v>3.9615560118640203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0.42761806981519512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3.992699064567648E-2</v>
      </c>
      <c r="BL65" s="16">
        <v>9.5824777549623538E-3</v>
      </c>
      <c r="BM65" s="16">
        <v>0</v>
      </c>
      <c r="BN65" s="16">
        <v>2.3956194387405884E-3</v>
      </c>
      <c r="BO65" s="16">
        <v>0</v>
      </c>
      <c r="BP65" s="16">
        <v>0</v>
      </c>
      <c r="BQ65" s="16">
        <v>0</v>
      </c>
      <c r="BR65" s="16">
        <v>0</v>
      </c>
      <c r="BS65" s="16">
        <f t="shared" si="0"/>
        <v>7.2187999087383066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-0.21879990873830713</v>
      </c>
      <c r="BZ65" s="16">
        <f t="shared" si="1"/>
        <v>-0.21879990873830713</v>
      </c>
      <c r="CA65" s="16">
        <f t="shared" si="2"/>
        <v>6.9999999999999991</v>
      </c>
    </row>
    <row r="66" spans="1:79" x14ac:dyDescent="0.2">
      <c r="A66" s="18" t="s">
        <v>186</v>
      </c>
      <c r="B66" s="15" t="s">
        <v>48</v>
      </c>
      <c r="C66" s="16">
        <v>9.2617582200572687E-2</v>
      </c>
      <c r="D66" s="16">
        <v>0.15413224500543066</v>
      </c>
      <c r="E66" s="16">
        <v>1.4514695718000197E-2</v>
      </c>
      <c r="F66" s="16">
        <v>0</v>
      </c>
      <c r="G66" s="16">
        <v>1.1749991771714445E-2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1.1749991771714445E-2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1.0706316031991574</v>
      </c>
      <c r="AO66" s="16">
        <v>0.67735246684000927</v>
      </c>
      <c r="AP66" s="16">
        <v>17.844090445314816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8.9852878254286939E-3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0.77964651285258202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4.2852911167429154E-2</v>
      </c>
      <c r="BL66" s="16">
        <v>6.2205838791429425E-3</v>
      </c>
      <c r="BM66" s="16">
        <v>0</v>
      </c>
      <c r="BN66" s="16">
        <v>2.7647039462857523E-3</v>
      </c>
      <c r="BO66" s="16">
        <v>0</v>
      </c>
      <c r="BP66" s="16">
        <v>0</v>
      </c>
      <c r="BQ66" s="16">
        <v>0.20182338807885988</v>
      </c>
      <c r="BR66" s="16">
        <v>0</v>
      </c>
      <c r="BS66" s="16">
        <f t="shared" ref="BS66:BS129" si="3">SUM(C66:BR66)</f>
        <v>20.919132409571144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8.0867590428858244E-2</v>
      </c>
      <c r="BZ66" s="16">
        <f t="shared" ref="BZ66:BZ129" si="4">SUM(BT66:BY66)</f>
        <v>8.0867590428858244E-2</v>
      </c>
      <c r="CA66" s="16">
        <f t="shared" si="2"/>
        <v>21.000000000000004</v>
      </c>
    </row>
    <row r="67" spans="1:79" x14ac:dyDescent="0.2">
      <c r="A67" s="18" t="s">
        <v>264</v>
      </c>
      <c r="B67" s="15" t="s">
        <v>187</v>
      </c>
      <c r="C67" s="16">
        <v>41.123406832738375</v>
      </c>
      <c r="D67" s="16">
        <v>22.754616802195962</v>
      </c>
      <c r="E67" s="16">
        <v>0.64603013003080023</v>
      </c>
      <c r="F67" s="16">
        <v>0.49528976635694677</v>
      </c>
      <c r="G67" s="16">
        <v>0.13638413856205783</v>
      </c>
      <c r="H67" s="16">
        <v>0.1076716883384667</v>
      </c>
      <c r="I67" s="16">
        <v>0.11484980089436449</v>
      </c>
      <c r="J67" s="16">
        <v>7.1781125558977804E-3</v>
      </c>
      <c r="K67" s="16">
        <v>1.2848821475057026</v>
      </c>
      <c r="L67" s="16">
        <v>20.041290256066599</v>
      </c>
      <c r="M67" s="16">
        <v>25.668930499890461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2.835354459579623</v>
      </c>
      <c r="T67" s="16">
        <v>0</v>
      </c>
      <c r="U67" s="16">
        <v>0</v>
      </c>
      <c r="V67" s="16">
        <v>0</v>
      </c>
      <c r="W67" s="16">
        <v>6.0870394474013176</v>
      </c>
      <c r="X67" s="16">
        <v>2.0744745286544584</v>
      </c>
      <c r="Y67" s="16">
        <v>4.5437452478832947</v>
      </c>
      <c r="Z67" s="16">
        <v>0.68909880536618684</v>
      </c>
      <c r="AA67" s="16">
        <v>5.4768998801500057</v>
      </c>
      <c r="AB67" s="16">
        <v>42.343685967241001</v>
      </c>
      <c r="AC67" s="16">
        <v>3.9336056806319832</v>
      </c>
      <c r="AD67" s="16">
        <v>5.7424900447182244E-2</v>
      </c>
      <c r="AE67" s="16">
        <v>2.0672964160985603</v>
      </c>
      <c r="AF67" s="16">
        <v>7.1781125558977804E-3</v>
      </c>
      <c r="AG67" s="16">
        <v>3.9982086936350631</v>
      </c>
      <c r="AH67" s="16">
        <v>2.8712450223591115</v>
      </c>
      <c r="AI67" s="16">
        <v>28.123844994007502</v>
      </c>
      <c r="AJ67" s="16">
        <v>1.3135945977292935</v>
      </c>
      <c r="AK67" s="16">
        <v>1.2418134721703158</v>
      </c>
      <c r="AL67" s="16">
        <v>6.3023828240782507</v>
      </c>
      <c r="AM67" s="16">
        <v>2.4333801564493469</v>
      </c>
      <c r="AN67" s="16">
        <v>1.8375968143098318</v>
      </c>
      <c r="AO67" s="16">
        <v>0.88290784437542691</v>
      </c>
      <c r="AP67" s="16">
        <v>251.69333865999974</v>
      </c>
      <c r="AQ67" s="16">
        <v>2.6271891954585871</v>
      </c>
      <c r="AR67" s="16">
        <v>3.5890562779488898E-2</v>
      </c>
      <c r="AS67" s="16">
        <v>0</v>
      </c>
      <c r="AT67" s="16">
        <v>0</v>
      </c>
      <c r="AU67" s="16">
        <v>0</v>
      </c>
      <c r="AV67" s="16">
        <v>0</v>
      </c>
      <c r="AW67" s="16">
        <v>2.6559016456821785</v>
      </c>
      <c r="AX67" s="16">
        <v>9.2454089719963406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11.657254790777994</v>
      </c>
      <c r="BE67" s="16">
        <v>0</v>
      </c>
      <c r="BF67" s="16">
        <v>2.1534337667693339E-2</v>
      </c>
      <c r="BG67" s="16">
        <v>0</v>
      </c>
      <c r="BH67" s="16">
        <v>0</v>
      </c>
      <c r="BI67" s="16">
        <v>1.2489915847262136</v>
      </c>
      <c r="BJ67" s="16">
        <v>0</v>
      </c>
      <c r="BK67" s="16">
        <v>3.0722321739242493</v>
      </c>
      <c r="BL67" s="16">
        <v>1.4140881735118627</v>
      </c>
      <c r="BM67" s="16">
        <v>0</v>
      </c>
      <c r="BN67" s="16">
        <v>1.9021998273129117</v>
      </c>
      <c r="BO67" s="16">
        <v>1.205922909390827</v>
      </c>
      <c r="BP67" s="16">
        <v>7.1781125558977804E-3</v>
      </c>
      <c r="BQ67" s="16">
        <v>0.63885201747490239</v>
      </c>
      <c r="BR67" s="16">
        <v>0</v>
      </c>
      <c r="BS67" s="16">
        <f t="shared" si="3"/>
        <v>518.92729100351823</v>
      </c>
      <c r="BT67" s="16">
        <v>0</v>
      </c>
      <c r="BU67" s="16">
        <v>0</v>
      </c>
      <c r="BV67" s="16">
        <v>0</v>
      </c>
      <c r="BW67" s="16">
        <v>34.462118380865235</v>
      </c>
      <c r="BX67" s="16">
        <v>0</v>
      </c>
      <c r="BY67" s="16">
        <v>3.6105906156165832</v>
      </c>
      <c r="BZ67" s="16">
        <f t="shared" si="4"/>
        <v>38.072708996481815</v>
      </c>
      <c r="CA67" s="16">
        <f t="shared" ref="CA67:CA129" si="5">SUM(BZ67,BS67)</f>
        <v>557</v>
      </c>
    </row>
    <row r="68" spans="1:79" x14ac:dyDescent="0.2">
      <c r="A68" s="18" t="s">
        <v>188</v>
      </c>
      <c r="B68" s="15" t="s">
        <v>49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0.21438023820026464</v>
      </c>
      <c r="AC68" s="16">
        <v>22.946625496250551</v>
      </c>
      <c r="AD68" s="16">
        <v>3.668284075871195</v>
      </c>
      <c r="AE68" s="16">
        <v>0</v>
      </c>
      <c r="AF68" s="16">
        <v>0</v>
      </c>
      <c r="AG68" s="16">
        <v>0</v>
      </c>
      <c r="AH68" s="16">
        <v>5.5580061755624174E-2</v>
      </c>
      <c r="AI68" s="16">
        <v>0.14689016321129245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1.1910013233348038E-2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f t="shared" si="3"/>
        <v>27.043670048522273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-4.3670048522276135E-2</v>
      </c>
      <c r="BZ68" s="16">
        <f t="shared" si="4"/>
        <v>-4.3670048522276135E-2</v>
      </c>
      <c r="CA68" s="16">
        <f t="shared" si="5"/>
        <v>26.999999999999996</v>
      </c>
    </row>
    <row r="69" spans="1:79" x14ac:dyDescent="0.2">
      <c r="A69" s="18" t="s">
        <v>265</v>
      </c>
      <c r="B69" s="15" t="s">
        <v>189</v>
      </c>
      <c r="C69" s="16">
        <v>2.7063108634085022</v>
      </c>
      <c r="D69" s="16">
        <v>4.3957049175362348</v>
      </c>
      <c r="E69" s="16">
        <v>0.2706310863408502</v>
      </c>
      <c r="F69" s="16">
        <v>1.0907252873737296</v>
      </c>
      <c r="G69" s="16">
        <v>133.61794817428705</v>
      </c>
      <c r="H69" s="16">
        <v>0</v>
      </c>
      <c r="I69" s="16">
        <v>0.87750079510518098</v>
      </c>
      <c r="J69" s="16">
        <v>3.1163579639249424</v>
      </c>
      <c r="K69" s="16">
        <v>0</v>
      </c>
      <c r="L69" s="16">
        <v>0.51665934665071411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2.3454694149540356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8.2009420103287944E-3</v>
      </c>
      <c r="AA69" s="16">
        <v>11.194285844098804</v>
      </c>
      <c r="AB69" s="16">
        <v>8.5617834587832622</v>
      </c>
      <c r="AC69" s="16">
        <v>94.819291523421526</v>
      </c>
      <c r="AD69" s="16">
        <v>1.7878053582516773</v>
      </c>
      <c r="AE69" s="16">
        <v>238.65561344257824</v>
      </c>
      <c r="AF69" s="16">
        <v>0.72168289690893406</v>
      </c>
      <c r="AG69" s="16">
        <v>38.413212376380081</v>
      </c>
      <c r="AH69" s="16">
        <v>107.07969982886307</v>
      </c>
      <c r="AI69" s="16">
        <v>78.991473443486953</v>
      </c>
      <c r="AJ69" s="16">
        <v>108.43285526056732</v>
      </c>
      <c r="AK69" s="16">
        <v>8.4141665025973431</v>
      </c>
      <c r="AL69" s="16">
        <v>16.278869890502659</v>
      </c>
      <c r="AM69" s="16">
        <v>14.564873010343939</v>
      </c>
      <c r="AN69" s="16">
        <v>3.0097457177906679</v>
      </c>
      <c r="AO69" s="16">
        <v>1.4515667358281967</v>
      </c>
      <c r="AP69" s="16">
        <v>164.5847052052886</v>
      </c>
      <c r="AQ69" s="16">
        <v>0</v>
      </c>
      <c r="AR69" s="16">
        <v>16.180458586378712</v>
      </c>
      <c r="AS69" s="16">
        <v>0.30343485438216544</v>
      </c>
      <c r="AT69" s="16">
        <v>0</v>
      </c>
      <c r="AU69" s="16">
        <v>0</v>
      </c>
      <c r="AV69" s="16">
        <v>6.5607536082630355E-2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0.37724333247512454</v>
      </c>
      <c r="BC69" s="16">
        <v>0</v>
      </c>
      <c r="BD69" s="16">
        <v>0</v>
      </c>
      <c r="BE69" s="16">
        <v>0</v>
      </c>
      <c r="BF69" s="16">
        <v>0.28703297036150782</v>
      </c>
      <c r="BG69" s="16">
        <v>0</v>
      </c>
      <c r="BH69" s="16">
        <v>3.2885777461418471</v>
      </c>
      <c r="BI69" s="16">
        <v>0</v>
      </c>
      <c r="BJ69" s="16">
        <v>0</v>
      </c>
      <c r="BK69" s="16">
        <v>1.7468006482000333</v>
      </c>
      <c r="BL69" s="16">
        <v>0.42644898453709734</v>
      </c>
      <c r="BM69" s="16">
        <v>0</v>
      </c>
      <c r="BN69" s="16">
        <v>8.2009420103287947E-2</v>
      </c>
      <c r="BO69" s="16">
        <v>0</v>
      </c>
      <c r="BP69" s="16">
        <v>0</v>
      </c>
      <c r="BQ69" s="16">
        <v>0</v>
      </c>
      <c r="BR69" s="16">
        <v>0</v>
      </c>
      <c r="BS69" s="16">
        <f t="shared" si="3"/>
        <v>1068.664753365945</v>
      </c>
      <c r="BT69" s="16">
        <v>0</v>
      </c>
      <c r="BU69" s="16">
        <v>0</v>
      </c>
      <c r="BV69" s="16">
        <v>0</v>
      </c>
      <c r="BW69" s="16">
        <v>2.3044647049023914</v>
      </c>
      <c r="BX69" s="16">
        <v>1.9026185463962806</v>
      </c>
      <c r="BY69" s="16">
        <v>10.128163382756062</v>
      </c>
      <c r="BZ69" s="16">
        <f t="shared" si="4"/>
        <v>14.335246634054734</v>
      </c>
      <c r="CA69" s="16">
        <f t="shared" si="5"/>
        <v>1082.9999999999998</v>
      </c>
    </row>
    <row r="70" spans="1:79" x14ac:dyDescent="0.2">
      <c r="A70" s="18" t="s">
        <v>191</v>
      </c>
      <c r="B70" s="15" t="s">
        <v>190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4.4020186052167565E-2</v>
      </c>
      <c r="J70" s="16">
        <v>3.8352587097950992</v>
      </c>
      <c r="K70" s="16">
        <v>0</v>
      </c>
      <c r="L70" s="16">
        <v>5.6345838146774483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2.4211102328692164</v>
      </c>
      <c r="T70" s="16">
        <v>2.5091506049735512</v>
      </c>
      <c r="U70" s="16">
        <v>0</v>
      </c>
      <c r="V70" s="16">
        <v>0</v>
      </c>
      <c r="W70" s="16">
        <v>0.22010093026083785</v>
      </c>
      <c r="X70" s="16">
        <v>1.8323402444214751</v>
      </c>
      <c r="Y70" s="16">
        <v>0</v>
      </c>
      <c r="Z70" s="16">
        <v>9.9045418617377021E-2</v>
      </c>
      <c r="AA70" s="16">
        <v>0.80887091870857919</v>
      </c>
      <c r="AB70" s="16">
        <v>0.8583936280172676</v>
      </c>
      <c r="AC70" s="16">
        <v>18.736091688453822</v>
      </c>
      <c r="AD70" s="16">
        <v>130.79497780750287</v>
      </c>
      <c r="AE70" s="16">
        <v>24.678816805496442</v>
      </c>
      <c r="AF70" s="16">
        <v>1.6232443606736793</v>
      </c>
      <c r="AG70" s="16">
        <v>61.457682252082449</v>
      </c>
      <c r="AH70" s="16">
        <v>9.0461482337204355</v>
      </c>
      <c r="AI70" s="16">
        <v>6.2343588496382321</v>
      </c>
      <c r="AJ70" s="16">
        <v>30.786617620234697</v>
      </c>
      <c r="AK70" s="16">
        <v>6.5039824892077576</v>
      </c>
      <c r="AL70" s="16">
        <v>22.642883200583693</v>
      </c>
      <c r="AM70" s="16">
        <v>3.6756855353559921</v>
      </c>
      <c r="AN70" s="16">
        <v>0.11555298838693986</v>
      </c>
      <c r="AO70" s="16">
        <v>1.006961755943333</v>
      </c>
      <c r="AP70" s="16">
        <v>23.556302061166168</v>
      </c>
      <c r="AQ70" s="16">
        <v>0</v>
      </c>
      <c r="AR70" s="16">
        <v>0.19258831397823312</v>
      </c>
      <c r="AS70" s="16">
        <v>0.11005046513041893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0.4402018605216757</v>
      </c>
      <c r="BE70" s="16">
        <v>0</v>
      </c>
      <c r="BF70" s="16">
        <v>5.5025232565209456E-3</v>
      </c>
      <c r="BG70" s="16">
        <v>0</v>
      </c>
      <c r="BH70" s="16">
        <v>0</v>
      </c>
      <c r="BI70" s="16">
        <v>0</v>
      </c>
      <c r="BJ70" s="16">
        <v>0</v>
      </c>
      <c r="BK70" s="16">
        <v>0.1210555116434608</v>
      </c>
      <c r="BL70" s="16">
        <v>2.7512616282604731E-2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f t="shared" si="3"/>
        <v>360.01909162765236</v>
      </c>
      <c r="BT70" s="16">
        <v>0</v>
      </c>
      <c r="BU70" s="16">
        <v>0</v>
      </c>
      <c r="BV70" s="16">
        <v>0</v>
      </c>
      <c r="BW70" s="16">
        <v>3.7142031981516386</v>
      </c>
      <c r="BX70" s="16">
        <v>0</v>
      </c>
      <c r="BY70" s="16">
        <v>-1.7332948258040981</v>
      </c>
      <c r="BZ70" s="16">
        <f t="shared" si="4"/>
        <v>1.9809083723475405</v>
      </c>
      <c r="CA70" s="16">
        <f t="shared" si="5"/>
        <v>361.99999999999989</v>
      </c>
    </row>
    <row r="71" spans="1:79" x14ac:dyDescent="0.2">
      <c r="A71" s="18" t="s">
        <v>266</v>
      </c>
      <c r="B71" s="15" t="s">
        <v>50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f t="shared" si="3"/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f t="shared" si="4"/>
        <v>0</v>
      </c>
      <c r="CA71" s="16">
        <f t="shared" si="5"/>
        <v>0</v>
      </c>
    </row>
    <row r="72" spans="1:79" x14ac:dyDescent="0.2">
      <c r="A72" s="18" t="s">
        <v>267</v>
      </c>
      <c r="B72" s="15" t="s">
        <v>268</v>
      </c>
      <c r="C72" s="16">
        <v>8.9442527385834651</v>
      </c>
      <c r="D72" s="16">
        <v>12.137142960380121</v>
      </c>
      <c r="E72" s="16">
        <v>1.0712302698536009</v>
      </c>
      <c r="F72" s="16">
        <v>0.80082262891968226</v>
      </c>
      <c r="G72" s="16">
        <v>33.873757173914356</v>
      </c>
      <c r="H72" s="16">
        <v>19.854161020878877</v>
      </c>
      <c r="I72" s="16">
        <v>3.9833125568342638</v>
      </c>
      <c r="J72" s="16">
        <v>52.261476757420823</v>
      </c>
      <c r="K72" s="16">
        <v>1.3208373230233721</v>
      </c>
      <c r="L72" s="16">
        <v>46.21890601193595</v>
      </c>
      <c r="M72" s="16">
        <v>78.012604409435554</v>
      </c>
      <c r="N72" s="16">
        <v>0.33280940422636146</v>
      </c>
      <c r="O72" s="16">
        <v>1.1752332086743389</v>
      </c>
      <c r="P72" s="16">
        <v>1.3936393801978886</v>
      </c>
      <c r="Q72" s="16">
        <v>0.80082262891968226</v>
      </c>
      <c r="R72" s="16">
        <v>9.5682703715078929</v>
      </c>
      <c r="S72" s="16">
        <v>2.2672640662920873</v>
      </c>
      <c r="T72" s="16">
        <v>0.27040764093391867</v>
      </c>
      <c r="U72" s="16">
        <v>5.7929636923151042</v>
      </c>
      <c r="V72" s="16">
        <v>0.90482556774042022</v>
      </c>
      <c r="W72" s="16">
        <v>8.9754536202296862</v>
      </c>
      <c r="X72" s="16">
        <v>15.298832300530552</v>
      </c>
      <c r="Y72" s="16">
        <v>17.774102244464117</v>
      </c>
      <c r="Z72" s="16">
        <v>2.6624752338108917</v>
      </c>
      <c r="AA72" s="16">
        <v>2.7144767032212607</v>
      </c>
      <c r="AB72" s="16">
        <v>3.1200881646221386</v>
      </c>
      <c r="AC72" s="16">
        <v>35.662607721631048</v>
      </c>
      <c r="AD72" s="16">
        <v>3.7649063853107139</v>
      </c>
      <c r="AE72" s="16">
        <v>135.54703016506778</v>
      </c>
      <c r="AF72" s="16">
        <v>16.682071386846367</v>
      </c>
      <c r="AG72" s="16">
        <v>38.200279428857051</v>
      </c>
      <c r="AH72" s="16">
        <v>83.337554877057329</v>
      </c>
      <c r="AI72" s="16">
        <v>69.057951376969996</v>
      </c>
      <c r="AJ72" s="16">
        <v>38.221080016621194</v>
      </c>
      <c r="AK72" s="16">
        <v>22.142225674935112</v>
      </c>
      <c r="AL72" s="16">
        <v>23.577466230661294</v>
      </c>
      <c r="AM72" s="16">
        <v>56.515196955189005</v>
      </c>
      <c r="AN72" s="16">
        <v>47.893353326949828</v>
      </c>
      <c r="AO72" s="16">
        <v>9.2666618489277521</v>
      </c>
      <c r="AP72" s="16">
        <v>360.84859653243245</v>
      </c>
      <c r="AQ72" s="16">
        <v>5.2001469410368983</v>
      </c>
      <c r="AR72" s="16">
        <v>24.440690622873419</v>
      </c>
      <c r="AS72" s="16">
        <v>1.3936393801978886</v>
      </c>
      <c r="AT72" s="16">
        <v>1.0400293882073796E-2</v>
      </c>
      <c r="AU72" s="16">
        <v>0</v>
      </c>
      <c r="AV72" s="16">
        <v>7.2802057174516571E-2</v>
      </c>
      <c r="AW72" s="16">
        <v>2.8808814053344416</v>
      </c>
      <c r="AX72" s="16">
        <v>41.777980524290435</v>
      </c>
      <c r="AY72" s="16">
        <v>0</v>
      </c>
      <c r="AZ72" s="16">
        <v>0.17680499599525454</v>
      </c>
      <c r="BA72" s="16">
        <v>0.26000734705184492</v>
      </c>
      <c r="BB72" s="16">
        <v>3.1200881646221389E-2</v>
      </c>
      <c r="BC72" s="16">
        <v>0</v>
      </c>
      <c r="BD72" s="16">
        <v>7.8106207054374215</v>
      </c>
      <c r="BE72" s="16">
        <v>0</v>
      </c>
      <c r="BF72" s="16">
        <v>0.34320969810843527</v>
      </c>
      <c r="BG72" s="16">
        <v>0</v>
      </c>
      <c r="BH72" s="16">
        <v>0</v>
      </c>
      <c r="BI72" s="16">
        <v>4.9713404756312745</v>
      </c>
      <c r="BJ72" s="16">
        <v>1.5912449639572908</v>
      </c>
      <c r="BK72" s="16">
        <v>17.264487844242499</v>
      </c>
      <c r="BL72" s="16">
        <v>1.3936393801978886</v>
      </c>
      <c r="BM72" s="16">
        <v>0</v>
      </c>
      <c r="BN72" s="16">
        <v>2.1528608335892758</v>
      </c>
      <c r="BO72" s="16">
        <v>0</v>
      </c>
      <c r="BP72" s="16">
        <v>0</v>
      </c>
      <c r="BQ72" s="16">
        <v>1.2272346780847079</v>
      </c>
      <c r="BR72" s="16">
        <v>0</v>
      </c>
      <c r="BS72" s="16">
        <f t="shared" si="3"/>
        <v>1385.2463430350554</v>
      </c>
      <c r="BT72" s="16">
        <v>0</v>
      </c>
      <c r="BU72" s="16">
        <v>0</v>
      </c>
      <c r="BV72" s="16">
        <v>0</v>
      </c>
      <c r="BW72" s="16">
        <v>201.51609425906187</v>
      </c>
      <c r="BX72" s="16">
        <v>124.09630660090454</v>
      </c>
      <c r="BY72" s="16">
        <v>16.141256104978531</v>
      </c>
      <c r="BZ72" s="16">
        <f t="shared" si="4"/>
        <v>341.75365696494498</v>
      </c>
      <c r="CA72" s="16">
        <f t="shared" si="5"/>
        <v>1727.0000000000005</v>
      </c>
    </row>
    <row r="73" spans="1:79" x14ac:dyDescent="0.2">
      <c r="A73" s="18" t="s">
        <v>192</v>
      </c>
      <c r="B73" s="15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11.541775363185986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591.41277553071825</v>
      </c>
      <c r="AG73" s="16">
        <v>30.496852787018643</v>
      </c>
      <c r="AH73" s="16">
        <v>5.1336668022880119</v>
      </c>
      <c r="AI73" s="16">
        <v>1.7231888567120601</v>
      </c>
      <c r="AJ73" s="16">
        <v>16.980590192183424</v>
      </c>
      <c r="AK73" s="16">
        <v>0.23334849101309146</v>
      </c>
      <c r="AL73" s="16">
        <v>1.9924371155733194</v>
      </c>
      <c r="AM73" s="16">
        <v>27.409472752076205</v>
      </c>
      <c r="AN73" s="16">
        <v>10.375032908120527</v>
      </c>
      <c r="AO73" s="16">
        <v>0</v>
      </c>
      <c r="AP73" s="16">
        <v>0</v>
      </c>
      <c r="AQ73" s="16">
        <v>0</v>
      </c>
      <c r="AR73" s="16">
        <v>2.3873345619031663</v>
      </c>
      <c r="AS73" s="16">
        <v>0</v>
      </c>
      <c r="AT73" s="16">
        <v>0</v>
      </c>
      <c r="AU73" s="16">
        <v>0</v>
      </c>
      <c r="AV73" s="16">
        <v>12.762367470023694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30.066055572840629</v>
      </c>
      <c r="BC73" s="16">
        <v>0</v>
      </c>
      <c r="BD73" s="16">
        <v>0</v>
      </c>
      <c r="BE73" s="16">
        <v>0</v>
      </c>
      <c r="BF73" s="16">
        <v>0.17949883924083959</v>
      </c>
      <c r="BG73" s="16">
        <v>0</v>
      </c>
      <c r="BH73" s="16">
        <v>0</v>
      </c>
      <c r="BI73" s="16">
        <v>0</v>
      </c>
      <c r="BJ73" s="16">
        <v>0</v>
      </c>
      <c r="BK73" s="16">
        <v>1.651389321015724</v>
      </c>
      <c r="BL73" s="16">
        <v>0.73594524088744218</v>
      </c>
      <c r="BM73" s="16">
        <v>0</v>
      </c>
      <c r="BN73" s="16">
        <v>0.3769475624057631</v>
      </c>
      <c r="BO73" s="16">
        <v>1.7949883924083958E-2</v>
      </c>
      <c r="BP73" s="16">
        <v>0.71799535696335837</v>
      </c>
      <c r="BQ73" s="16">
        <v>9.6570375511571704</v>
      </c>
      <c r="BR73" s="16">
        <v>0</v>
      </c>
      <c r="BS73" s="16">
        <f t="shared" si="3"/>
        <v>755.85166215925119</v>
      </c>
      <c r="BT73" s="16">
        <v>0</v>
      </c>
      <c r="BU73" s="16">
        <v>0</v>
      </c>
      <c r="BV73" s="16">
        <v>0</v>
      </c>
      <c r="BW73" s="16">
        <v>0</v>
      </c>
      <c r="BX73" s="16">
        <v>7.5030514802670938</v>
      </c>
      <c r="BY73" s="16">
        <v>-13.354713639518463</v>
      </c>
      <c r="BZ73" s="16">
        <f t="shared" si="4"/>
        <v>-5.8516621592513696</v>
      </c>
      <c r="CA73" s="16">
        <f t="shared" si="5"/>
        <v>749.99999999999977</v>
      </c>
    </row>
    <row r="74" spans="1:79" x14ac:dyDescent="0.2">
      <c r="A74" s="18" t="s">
        <v>194</v>
      </c>
      <c r="B74" s="15" t="s">
        <v>193</v>
      </c>
      <c r="C74" s="16">
        <v>1.0827330277232046E-2</v>
      </c>
      <c r="D74" s="16">
        <v>0</v>
      </c>
      <c r="E74" s="16">
        <v>0</v>
      </c>
      <c r="F74" s="16">
        <v>0</v>
      </c>
      <c r="G74" s="16">
        <v>2.6635232481990831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63.72966601178782</v>
      </c>
      <c r="AG74" s="16">
        <v>0</v>
      </c>
      <c r="AH74" s="16">
        <v>0.37895655970312159</v>
      </c>
      <c r="AI74" s="16">
        <v>0</v>
      </c>
      <c r="AJ74" s="16">
        <v>2.1654660554464092E-2</v>
      </c>
      <c r="AK74" s="16">
        <v>0.29233791748526522</v>
      </c>
      <c r="AL74" s="16">
        <v>0</v>
      </c>
      <c r="AM74" s="16">
        <v>3.2915084042785421</v>
      </c>
      <c r="AN74" s="16">
        <v>0.6279851560794586</v>
      </c>
      <c r="AO74" s="16">
        <v>0.30316524776249726</v>
      </c>
      <c r="AP74" s="16">
        <v>0</v>
      </c>
      <c r="AQ74" s="16">
        <v>7.5791311940624315E-2</v>
      </c>
      <c r="AR74" s="16">
        <v>2.7717965509714038</v>
      </c>
      <c r="AS74" s="16">
        <v>0</v>
      </c>
      <c r="AT74" s="16">
        <v>0</v>
      </c>
      <c r="AU74" s="16">
        <v>0</v>
      </c>
      <c r="AV74" s="16">
        <v>0.93115040384195591</v>
      </c>
      <c r="AW74" s="16">
        <v>1.0827330277232046E-2</v>
      </c>
      <c r="AX74" s="16">
        <v>0</v>
      </c>
      <c r="AY74" s="16">
        <v>0</v>
      </c>
      <c r="AZ74" s="16">
        <v>5.7709670377646809</v>
      </c>
      <c r="BA74" s="16">
        <v>0.14075529360401659</v>
      </c>
      <c r="BB74" s="16">
        <v>62.387077057411048</v>
      </c>
      <c r="BC74" s="16">
        <v>7.3950665793494874</v>
      </c>
      <c r="BD74" s="16">
        <v>1.0827330277232046E-2</v>
      </c>
      <c r="BE74" s="16">
        <v>8.6510368915084044</v>
      </c>
      <c r="BF74" s="16">
        <v>8.0122244051517129</v>
      </c>
      <c r="BG74" s="16">
        <v>4.2659681292294254</v>
      </c>
      <c r="BH74" s="16">
        <v>1.3317616240995416</v>
      </c>
      <c r="BI74" s="16">
        <v>12.148264571054355</v>
      </c>
      <c r="BJ74" s="16">
        <v>0.80122244051517133</v>
      </c>
      <c r="BK74" s="16">
        <v>6.5180528268936913</v>
      </c>
      <c r="BL74" s="16">
        <v>17.854267627155643</v>
      </c>
      <c r="BM74" s="16">
        <v>3.6704649639816633</v>
      </c>
      <c r="BN74" s="16">
        <v>4.0819035145164806</v>
      </c>
      <c r="BO74" s="16">
        <v>2.6960052390307792</v>
      </c>
      <c r="BP74" s="16">
        <v>0.15158262388124863</v>
      </c>
      <c r="BQ74" s="16">
        <v>11.96419995634141</v>
      </c>
      <c r="BR74" s="16">
        <v>0</v>
      </c>
      <c r="BS74" s="16">
        <f t="shared" si="3"/>
        <v>232.96083824492467</v>
      </c>
      <c r="BT74" s="16">
        <v>0</v>
      </c>
      <c r="BU74" s="16">
        <v>0</v>
      </c>
      <c r="BV74" s="16">
        <v>0</v>
      </c>
      <c r="BW74" s="16">
        <v>306.74909408426112</v>
      </c>
      <c r="BX74" s="16">
        <v>197.38223095394019</v>
      </c>
      <c r="BY74" s="16">
        <v>6.9078367168740451</v>
      </c>
      <c r="BZ74" s="16">
        <f t="shared" si="4"/>
        <v>511.03916175507538</v>
      </c>
      <c r="CA74" s="16">
        <f t="shared" si="5"/>
        <v>744</v>
      </c>
    </row>
    <row r="75" spans="1:79" x14ac:dyDescent="0.2">
      <c r="A75" s="18" t="s">
        <v>196</v>
      </c>
      <c r="B75" s="15" t="s">
        <v>195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282.10386284309351</v>
      </c>
      <c r="AG75" s="16">
        <v>0.20910135298292856</v>
      </c>
      <c r="AH75" s="16">
        <v>0</v>
      </c>
      <c r="AI75" s="16">
        <v>3.3586904822882899</v>
      </c>
      <c r="AJ75" s="16">
        <v>0</v>
      </c>
      <c r="AK75" s="16">
        <v>0.36592736772012496</v>
      </c>
      <c r="AL75" s="16">
        <v>0.50968454789588835</v>
      </c>
      <c r="AM75" s="16">
        <v>6.5344172807165174E-2</v>
      </c>
      <c r="AN75" s="16">
        <v>0</v>
      </c>
      <c r="AO75" s="16">
        <v>0</v>
      </c>
      <c r="AP75" s="16">
        <v>0.18296368386006248</v>
      </c>
      <c r="AQ75" s="16">
        <v>0</v>
      </c>
      <c r="AR75" s="16">
        <v>0.48354687877302227</v>
      </c>
      <c r="AS75" s="16">
        <v>2.613766912286607E-2</v>
      </c>
      <c r="AT75" s="16">
        <v>0</v>
      </c>
      <c r="AU75" s="16">
        <v>0.16989484929862947</v>
      </c>
      <c r="AV75" s="16">
        <v>0.78413007368598209</v>
      </c>
      <c r="AW75" s="16">
        <v>0</v>
      </c>
      <c r="AX75" s="16">
        <v>0</v>
      </c>
      <c r="AY75" s="16">
        <v>0</v>
      </c>
      <c r="AZ75" s="16">
        <v>2.182495371759317</v>
      </c>
      <c r="BA75" s="16">
        <v>5.8156313798377006</v>
      </c>
      <c r="BB75" s="16">
        <v>0</v>
      </c>
      <c r="BC75" s="16">
        <v>4.0644075486056739</v>
      </c>
      <c r="BD75" s="16">
        <v>0</v>
      </c>
      <c r="BE75" s="16">
        <v>2.3523902210579464</v>
      </c>
      <c r="BF75" s="16">
        <v>1.9341875150920891</v>
      </c>
      <c r="BG75" s="16">
        <v>6.5344172807165174E-2</v>
      </c>
      <c r="BH75" s="16">
        <v>0</v>
      </c>
      <c r="BI75" s="16">
        <v>35.99157038218658</v>
      </c>
      <c r="BJ75" s="16">
        <v>4.4826102545715312</v>
      </c>
      <c r="BK75" s="16">
        <v>0.44434037508872315</v>
      </c>
      <c r="BL75" s="16">
        <v>9.1481841930031241E-2</v>
      </c>
      <c r="BM75" s="16">
        <v>6.5344172807165174E-2</v>
      </c>
      <c r="BN75" s="16">
        <v>0</v>
      </c>
      <c r="BO75" s="16">
        <v>3.9206503684299107E-2</v>
      </c>
      <c r="BP75" s="16">
        <v>1.9472563496535222</v>
      </c>
      <c r="BQ75" s="16">
        <v>10.481205318269295</v>
      </c>
      <c r="BR75" s="16">
        <v>0</v>
      </c>
      <c r="BS75" s="16">
        <f t="shared" si="3"/>
        <v>358.21675532887957</v>
      </c>
      <c r="BT75" s="16">
        <v>0</v>
      </c>
      <c r="BU75" s="16">
        <v>0</v>
      </c>
      <c r="BV75" s="16">
        <v>0</v>
      </c>
      <c r="BW75" s="16">
        <v>903.67070341940996</v>
      </c>
      <c r="BX75" s="16">
        <v>507.63274086974343</v>
      </c>
      <c r="BY75" s="16">
        <v>16.479800381967056</v>
      </c>
      <c r="BZ75" s="16">
        <f t="shared" si="4"/>
        <v>1427.7832446711207</v>
      </c>
      <c r="CA75" s="16">
        <f t="shared" si="5"/>
        <v>1786.0000000000002</v>
      </c>
    </row>
    <row r="76" spans="1:79" x14ac:dyDescent="0.2">
      <c r="A76" s="18" t="s">
        <v>269</v>
      </c>
      <c r="B76" s="15" t="s">
        <v>270</v>
      </c>
      <c r="C76" s="16">
        <v>0</v>
      </c>
      <c r="D76" s="16">
        <v>0</v>
      </c>
      <c r="E76" s="16">
        <v>0</v>
      </c>
      <c r="F76" s="16">
        <v>0</v>
      </c>
      <c r="G76" s="16">
        <v>23.934926958831344</v>
      </c>
      <c r="H76" s="16">
        <v>0</v>
      </c>
      <c r="I76" s="16">
        <v>0</v>
      </c>
      <c r="J76" s="16">
        <v>1.7587087547246909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11.129328838492185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119.31739707835325</v>
      </c>
      <c r="AG76" s="16">
        <v>1.6762692818469711</v>
      </c>
      <c r="AH76" s="16">
        <v>32.618551435284502</v>
      </c>
      <c r="AI76" s="16">
        <v>9.8377770967412399</v>
      </c>
      <c r="AJ76" s="16">
        <v>5.4959648585146591E-2</v>
      </c>
      <c r="AK76" s="16">
        <v>1.2365920931657983</v>
      </c>
      <c r="AL76" s="16">
        <v>2.50066401062417</v>
      </c>
      <c r="AM76" s="16">
        <v>17.83440596588007</v>
      </c>
      <c r="AN76" s="16">
        <v>0.38471754009602616</v>
      </c>
      <c r="AO76" s="16">
        <v>0.13739912146286648</v>
      </c>
      <c r="AP76" s="16">
        <v>27.232505873940138</v>
      </c>
      <c r="AQ76" s="16">
        <v>0</v>
      </c>
      <c r="AR76" s="16">
        <v>6.430278884462151</v>
      </c>
      <c r="AS76" s="16">
        <v>0</v>
      </c>
      <c r="AT76" s="16">
        <v>0</v>
      </c>
      <c r="AU76" s="16">
        <v>0</v>
      </c>
      <c r="AV76" s="16">
        <v>1.7587087547246909</v>
      </c>
      <c r="AW76" s="16">
        <v>0</v>
      </c>
      <c r="AX76" s="16">
        <v>0</v>
      </c>
      <c r="AY76" s="16">
        <v>0</v>
      </c>
      <c r="AZ76" s="16">
        <v>1.8411482276024107</v>
      </c>
      <c r="BA76" s="16">
        <v>0</v>
      </c>
      <c r="BB76" s="16">
        <v>2.5831034835018896</v>
      </c>
      <c r="BC76" s="16">
        <v>0</v>
      </c>
      <c r="BD76" s="16">
        <v>0</v>
      </c>
      <c r="BE76" s="16">
        <v>0</v>
      </c>
      <c r="BF76" s="16">
        <v>59.383900296250893</v>
      </c>
      <c r="BG76" s="16">
        <v>0.41219736438859944</v>
      </c>
      <c r="BH76" s="16">
        <v>0</v>
      </c>
      <c r="BI76" s="16">
        <v>0</v>
      </c>
      <c r="BJ76" s="16">
        <v>0</v>
      </c>
      <c r="BK76" s="16">
        <v>5.715803452855245</v>
      </c>
      <c r="BL76" s="16">
        <v>5.7982429257329651</v>
      </c>
      <c r="BM76" s="16">
        <v>0</v>
      </c>
      <c r="BN76" s="16">
        <v>20.609868219429973</v>
      </c>
      <c r="BO76" s="16">
        <v>11.898763918684239</v>
      </c>
      <c r="BP76" s="16">
        <v>0</v>
      </c>
      <c r="BQ76" s="16">
        <v>1.8136684033098376</v>
      </c>
      <c r="BR76" s="16">
        <v>0</v>
      </c>
      <c r="BS76" s="16">
        <f t="shared" si="3"/>
        <v>367.89988762897121</v>
      </c>
      <c r="BT76" s="16">
        <v>0</v>
      </c>
      <c r="BU76" s="16">
        <v>0</v>
      </c>
      <c r="BV76" s="16">
        <v>0</v>
      </c>
      <c r="BW76" s="16">
        <v>160.72949228726122</v>
      </c>
      <c r="BX76" s="16">
        <v>533.02615180304429</v>
      </c>
      <c r="BY76" s="16">
        <v>14.344468280723261</v>
      </c>
      <c r="BZ76" s="16">
        <f t="shared" si="4"/>
        <v>708.10011237102879</v>
      </c>
      <c r="CA76" s="16">
        <f t="shared" si="5"/>
        <v>1076</v>
      </c>
    </row>
    <row r="77" spans="1:79" x14ac:dyDescent="0.2">
      <c r="A77" s="18" t="s">
        <v>198</v>
      </c>
      <c r="B77" s="15" t="s">
        <v>197</v>
      </c>
      <c r="C77" s="16">
        <v>2.4138745478172305</v>
      </c>
      <c r="D77" s="16">
        <v>5.3159484423840135</v>
      </c>
      <c r="E77" s="16">
        <v>0.37971060302742954</v>
      </c>
      <c r="F77" s="16">
        <v>1.356109296526534</v>
      </c>
      <c r="G77" s="16">
        <v>13.56109296526534</v>
      </c>
      <c r="H77" s="16">
        <v>1.9799195729287393</v>
      </c>
      <c r="I77" s="16">
        <v>0.73229902012432824</v>
      </c>
      <c r="J77" s="16">
        <v>3.0919291960804975</v>
      </c>
      <c r="K77" s="16">
        <v>1.0306430653601657</v>
      </c>
      <c r="L77" s="16">
        <v>4.2039388192322553</v>
      </c>
      <c r="M77" s="16">
        <v>1.0577652512906963</v>
      </c>
      <c r="N77" s="16">
        <v>8.1366557791592034E-2</v>
      </c>
      <c r="O77" s="16">
        <v>1.9799195729287393</v>
      </c>
      <c r="P77" s="16">
        <v>0.18985530151371477</v>
      </c>
      <c r="Q77" s="16">
        <v>0.37971060302742954</v>
      </c>
      <c r="R77" s="16">
        <v>1.4645980402486565</v>
      </c>
      <c r="S77" s="16">
        <v>3.3089066835247425</v>
      </c>
      <c r="T77" s="16">
        <v>0.16273311558318407</v>
      </c>
      <c r="U77" s="16">
        <v>0.27122185930530679</v>
      </c>
      <c r="V77" s="16">
        <v>0.37971060302742954</v>
      </c>
      <c r="W77" s="16">
        <v>6.2381027640220559</v>
      </c>
      <c r="X77" s="16">
        <v>0.86790994977698177</v>
      </c>
      <c r="Y77" s="16">
        <v>0.37971060302742954</v>
      </c>
      <c r="Z77" s="16">
        <v>0.48819934674955218</v>
      </c>
      <c r="AA77" s="16">
        <v>4.0412057036490712</v>
      </c>
      <c r="AB77" s="16">
        <v>6.8619130404242616</v>
      </c>
      <c r="AC77" s="16">
        <v>1.7629420854844942</v>
      </c>
      <c r="AD77" s="16">
        <v>5.1260931408702985</v>
      </c>
      <c r="AE77" s="16">
        <v>1.8443086432760862</v>
      </c>
      <c r="AF77" s="16">
        <v>109.16679837038598</v>
      </c>
      <c r="AG77" s="16">
        <v>432.51749903417272</v>
      </c>
      <c r="AH77" s="16">
        <v>134.71589751694589</v>
      </c>
      <c r="AI77" s="16">
        <v>57.065079197836546</v>
      </c>
      <c r="AJ77" s="16">
        <v>54.379982790714017</v>
      </c>
      <c r="AK77" s="16">
        <v>10.41491939732378</v>
      </c>
      <c r="AL77" s="16">
        <v>14.374758543181258</v>
      </c>
      <c r="AM77" s="16">
        <v>132.03080110982333</v>
      </c>
      <c r="AN77" s="16">
        <v>353.42920486074524</v>
      </c>
      <c r="AO77" s="16">
        <v>11.418440276753415</v>
      </c>
      <c r="AP77" s="16">
        <v>443.61047307975974</v>
      </c>
      <c r="AQ77" s="16">
        <v>23.379324272117444</v>
      </c>
      <c r="AR77" s="16">
        <v>50.962587363467144</v>
      </c>
      <c r="AS77" s="16">
        <v>69.866750957047032</v>
      </c>
      <c r="AT77" s="16">
        <v>0.89503213570751239</v>
      </c>
      <c r="AU77" s="16">
        <v>2.712218593053068E-2</v>
      </c>
      <c r="AV77" s="16">
        <v>4.3666719348154395</v>
      </c>
      <c r="AW77" s="16">
        <v>1.7086977136234329</v>
      </c>
      <c r="AX77" s="16">
        <v>1.1933761809433499</v>
      </c>
      <c r="AY77" s="16">
        <v>0.18985530151371477</v>
      </c>
      <c r="AZ77" s="16">
        <v>2.6308520352614755</v>
      </c>
      <c r="BA77" s="16">
        <v>34.607909247357149</v>
      </c>
      <c r="BB77" s="16">
        <v>1.0035208794296351</v>
      </c>
      <c r="BC77" s="16">
        <v>2.8749517086362517</v>
      </c>
      <c r="BD77" s="16">
        <v>25.65758789028202</v>
      </c>
      <c r="BE77" s="16">
        <v>35.014742036315106</v>
      </c>
      <c r="BF77" s="16">
        <v>2.2782636181645768</v>
      </c>
      <c r="BG77" s="16">
        <v>2.3596301759561689</v>
      </c>
      <c r="BH77" s="16">
        <v>1.7900642714150248</v>
      </c>
      <c r="BI77" s="16">
        <v>33.658632739788573</v>
      </c>
      <c r="BJ77" s="16">
        <v>5.4244371861061361E-2</v>
      </c>
      <c r="BK77" s="16">
        <v>4.9904822112176452</v>
      </c>
      <c r="BL77" s="16">
        <v>2.9834404523583746</v>
      </c>
      <c r="BM77" s="16">
        <v>0</v>
      </c>
      <c r="BN77" s="16">
        <v>0.5695659045411442</v>
      </c>
      <c r="BO77" s="16">
        <v>0.13561092965265339</v>
      </c>
      <c r="BP77" s="16">
        <v>3.4445176131773962</v>
      </c>
      <c r="BQ77" s="16">
        <v>24.03025673445018</v>
      </c>
      <c r="BR77" s="16">
        <v>0</v>
      </c>
      <c r="BS77" s="16">
        <f t="shared" si="3"/>
        <v>2154.7491834369403</v>
      </c>
      <c r="BT77" s="16">
        <v>0</v>
      </c>
      <c r="BU77" s="16">
        <v>0</v>
      </c>
      <c r="BV77" s="16">
        <v>0</v>
      </c>
      <c r="BW77" s="16">
        <v>114.34713588311733</v>
      </c>
      <c r="BX77" s="16">
        <v>789.96078741263648</v>
      </c>
      <c r="BY77" s="16">
        <v>29.94289326730587</v>
      </c>
      <c r="BZ77" s="16">
        <f t="shared" si="4"/>
        <v>934.25081656305963</v>
      </c>
      <c r="CA77" s="16">
        <f t="shared" si="5"/>
        <v>3089</v>
      </c>
    </row>
    <row r="78" spans="1:79" x14ac:dyDescent="0.2">
      <c r="A78" s="18" t="s">
        <v>271</v>
      </c>
      <c r="B78" s="15" t="s">
        <v>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0.14551890182549951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1.1193761678884575E-2</v>
      </c>
      <c r="AF78" s="16">
        <v>0</v>
      </c>
      <c r="AG78" s="16">
        <v>21.547991231852809</v>
      </c>
      <c r="AH78" s="16">
        <v>0.22387523357769154</v>
      </c>
      <c r="AI78" s="16">
        <v>0.3358128503665373</v>
      </c>
      <c r="AJ78" s="16">
        <v>0</v>
      </c>
      <c r="AK78" s="16">
        <v>1.1193761678884575E-2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3.3581285036653731E-2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2.2387523357769151E-2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13.219832542762685</v>
      </c>
      <c r="BR78" s="16">
        <v>0</v>
      </c>
      <c r="BS78" s="16">
        <f t="shared" si="3"/>
        <v>35.551387092137411</v>
      </c>
      <c r="BT78" s="16">
        <v>0</v>
      </c>
      <c r="BU78" s="16">
        <v>0</v>
      </c>
      <c r="BV78" s="16">
        <v>0</v>
      </c>
      <c r="BW78" s="16">
        <v>542.24820324852669</v>
      </c>
      <c r="BX78" s="16">
        <v>28.297829524220212</v>
      </c>
      <c r="BY78" s="16">
        <v>16.902580135115709</v>
      </c>
      <c r="BZ78" s="16">
        <f t="shared" si="4"/>
        <v>587.44861290786264</v>
      </c>
      <c r="CA78" s="16">
        <f t="shared" si="5"/>
        <v>623</v>
      </c>
    </row>
    <row r="79" spans="1:79" x14ac:dyDescent="0.2">
      <c r="A79" s="18" t="s">
        <v>200</v>
      </c>
      <c r="B79" s="15" t="s">
        <v>199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17.880029440628068</v>
      </c>
      <c r="AI79" s="16">
        <v>0</v>
      </c>
      <c r="AJ79" s="16">
        <v>0</v>
      </c>
      <c r="AK79" s="16">
        <v>0</v>
      </c>
      <c r="AL79" s="16">
        <v>0</v>
      </c>
      <c r="AM79" s="16">
        <v>7.4364573110893035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f t="shared" si="3"/>
        <v>25.31648675171737</v>
      </c>
      <c r="BT79" s="16">
        <v>0</v>
      </c>
      <c r="BU79" s="16">
        <v>0</v>
      </c>
      <c r="BV79" s="16">
        <v>0</v>
      </c>
      <c r="BW79" s="16">
        <v>1.5223258096172718</v>
      </c>
      <c r="BX79" s="16">
        <v>158.50956820412168</v>
      </c>
      <c r="BY79" s="16">
        <v>1.6516192345436704</v>
      </c>
      <c r="BZ79" s="16">
        <f t="shared" si="4"/>
        <v>161.68351324828262</v>
      </c>
      <c r="CA79" s="16">
        <f t="shared" si="5"/>
        <v>187</v>
      </c>
    </row>
    <row r="80" spans="1:79" x14ac:dyDescent="0.2">
      <c r="A80" s="18" t="s">
        <v>201</v>
      </c>
      <c r="B80" s="15" t="s">
        <v>62</v>
      </c>
      <c r="C80" s="16">
        <v>0</v>
      </c>
      <c r="D80" s="16">
        <v>0</v>
      </c>
      <c r="E80" s="16">
        <v>0</v>
      </c>
      <c r="F80" s="16">
        <v>1.1748433813359369</v>
      </c>
      <c r="G80" s="16">
        <v>12.583190952729639</v>
      </c>
      <c r="H80" s="16">
        <v>17.98592466032056</v>
      </c>
      <c r="I80" s="16">
        <v>3.9419087136929458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8.5021560491416487E-2</v>
      </c>
      <c r="AE80" s="16">
        <v>0</v>
      </c>
      <c r="AF80" s="16">
        <v>0</v>
      </c>
      <c r="AG80" s="16">
        <v>0</v>
      </c>
      <c r="AH80" s="16">
        <v>21.23993165731023</v>
      </c>
      <c r="AI80" s="16">
        <v>0</v>
      </c>
      <c r="AJ80" s="16">
        <v>0</v>
      </c>
      <c r="AK80" s="16">
        <v>0</v>
      </c>
      <c r="AL80" s="16">
        <v>0</v>
      </c>
      <c r="AM80" s="16">
        <v>11.524286062972907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4.637539663168172E-2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f t="shared" si="3"/>
        <v>68.58148238548533</v>
      </c>
      <c r="BT80" s="16">
        <v>0</v>
      </c>
      <c r="BU80" s="16">
        <v>0</v>
      </c>
      <c r="BV80" s="16">
        <v>0</v>
      </c>
      <c r="BW80" s="16">
        <v>0</v>
      </c>
      <c r="BX80" s="16">
        <v>109.69327149947115</v>
      </c>
      <c r="BY80" s="16">
        <v>11.725246115043529</v>
      </c>
      <c r="BZ80" s="16">
        <f t="shared" si="4"/>
        <v>121.41851761451468</v>
      </c>
      <c r="CA80" s="16">
        <f t="shared" si="5"/>
        <v>190</v>
      </c>
    </row>
    <row r="81" spans="1:79" x14ac:dyDescent="0.2">
      <c r="A81" s="18" t="s">
        <v>272</v>
      </c>
      <c r="B81" s="15" t="s">
        <v>273</v>
      </c>
      <c r="C81" s="16">
        <v>0.57169015028024017</v>
      </c>
      <c r="D81" s="16">
        <v>1.4292253757006006</v>
      </c>
      <c r="E81" s="16">
        <v>0.28584507514012009</v>
      </c>
      <c r="F81" s="16">
        <v>1.8818134113391243</v>
      </c>
      <c r="G81" s="16">
        <v>201.63988008842639</v>
      </c>
      <c r="H81" s="16">
        <v>177.41450997030122</v>
      </c>
      <c r="I81" s="16">
        <v>24.939982805975482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4.4067782417435186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3.7398063997499054</v>
      </c>
      <c r="AB81" s="16">
        <v>4.7640845856686688E-2</v>
      </c>
      <c r="AC81" s="16">
        <v>0</v>
      </c>
      <c r="AD81" s="16">
        <v>0.88135564834870372</v>
      </c>
      <c r="AE81" s="16">
        <v>2.0723767947658711</v>
      </c>
      <c r="AF81" s="16">
        <v>2.7869894826161712</v>
      </c>
      <c r="AG81" s="16">
        <v>23.010528548779668</v>
      </c>
      <c r="AH81" s="16">
        <v>657.65805662863136</v>
      </c>
      <c r="AI81" s="16">
        <v>60.33713127749369</v>
      </c>
      <c r="AJ81" s="16">
        <v>0.83371480249201702</v>
      </c>
      <c r="AK81" s="16">
        <v>15.483274903423174</v>
      </c>
      <c r="AL81" s="16">
        <v>0</v>
      </c>
      <c r="AM81" s="16">
        <v>408.424971529375</v>
      </c>
      <c r="AN81" s="16">
        <v>1.0480986088471074</v>
      </c>
      <c r="AO81" s="16">
        <v>3.8827289373199654</v>
      </c>
      <c r="AP81" s="16">
        <v>164.78968581827925</v>
      </c>
      <c r="AQ81" s="16">
        <v>14.31607417993435</v>
      </c>
      <c r="AR81" s="16">
        <v>22.772324319496239</v>
      </c>
      <c r="AS81" s="16">
        <v>1.3339436839872272</v>
      </c>
      <c r="AT81" s="16">
        <v>6.8602818033628834</v>
      </c>
      <c r="AU81" s="16">
        <v>0</v>
      </c>
      <c r="AV81" s="16">
        <v>9.9331163611191755</v>
      </c>
      <c r="AW81" s="16">
        <v>0.28584507514012009</v>
      </c>
      <c r="AX81" s="16">
        <v>0</v>
      </c>
      <c r="AY81" s="16">
        <v>0</v>
      </c>
      <c r="AZ81" s="16">
        <v>0</v>
      </c>
      <c r="BA81" s="16">
        <v>1.9294542571958109</v>
      </c>
      <c r="BB81" s="16">
        <v>0</v>
      </c>
      <c r="BC81" s="16">
        <v>0.11910211464171672</v>
      </c>
      <c r="BD81" s="16">
        <v>0</v>
      </c>
      <c r="BE81" s="16">
        <v>0</v>
      </c>
      <c r="BF81" s="16">
        <v>0.11910211464171672</v>
      </c>
      <c r="BG81" s="16">
        <v>9.5281691713373376E-2</v>
      </c>
      <c r="BH81" s="16">
        <v>0</v>
      </c>
      <c r="BI81" s="16">
        <v>78.797959046959789</v>
      </c>
      <c r="BJ81" s="16">
        <v>0</v>
      </c>
      <c r="BK81" s="16">
        <v>3.4063204787530985</v>
      </c>
      <c r="BL81" s="16">
        <v>0.45258803563852351</v>
      </c>
      <c r="BM81" s="16">
        <v>0</v>
      </c>
      <c r="BN81" s="16">
        <v>7.3128698390014062</v>
      </c>
      <c r="BO81" s="16">
        <v>0</v>
      </c>
      <c r="BP81" s="16">
        <v>9.5281691713373376E-2</v>
      </c>
      <c r="BQ81" s="16">
        <v>0</v>
      </c>
      <c r="BR81" s="16">
        <v>0</v>
      </c>
      <c r="BS81" s="16">
        <f t="shared" si="3"/>
        <v>1905.3956300381833</v>
      </c>
      <c r="BT81" s="16">
        <v>0</v>
      </c>
      <c r="BU81" s="16">
        <v>0</v>
      </c>
      <c r="BV81" s="16">
        <v>0</v>
      </c>
      <c r="BW81" s="16">
        <v>206.83273228680528</v>
      </c>
      <c r="BX81" s="16">
        <v>2077.5934673871784</v>
      </c>
      <c r="BY81" s="16">
        <v>77.17817028783243</v>
      </c>
      <c r="BZ81" s="16">
        <f t="shared" si="4"/>
        <v>2361.6043699618162</v>
      </c>
      <c r="CA81" s="16">
        <f t="shared" si="5"/>
        <v>4267</v>
      </c>
    </row>
    <row r="82" spans="1:79" x14ac:dyDescent="0.2">
      <c r="A82" s="18" t="s">
        <v>202</v>
      </c>
      <c r="B82" s="15" t="s">
        <v>14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20.06185631891967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1.6033688317876746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0.20535758436689427</v>
      </c>
      <c r="BG82" s="16">
        <v>0</v>
      </c>
      <c r="BH82" s="16">
        <v>0</v>
      </c>
      <c r="BI82" s="16">
        <v>0</v>
      </c>
      <c r="BJ82" s="16">
        <v>0</v>
      </c>
      <c r="BK82" s="16">
        <v>0.25274779614386989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f t="shared" si="3"/>
        <v>22.123330531218105</v>
      </c>
      <c r="BT82" s="16">
        <v>0</v>
      </c>
      <c r="BU82" s="16">
        <v>0</v>
      </c>
      <c r="BV82" s="16">
        <v>0</v>
      </c>
      <c r="BW82" s="16">
        <v>1131.0463877438178</v>
      </c>
      <c r="BX82" s="16">
        <v>609.75405819708612</v>
      </c>
      <c r="BY82" s="16">
        <v>-5.9237764721219506</v>
      </c>
      <c r="BZ82" s="16">
        <f t="shared" si="4"/>
        <v>1734.876669468782</v>
      </c>
      <c r="CA82" s="16">
        <f t="shared" si="5"/>
        <v>1757</v>
      </c>
    </row>
    <row r="83" spans="1:79" x14ac:dyDescent="0.2">
      <c r="A83" s="18" t="s">
        <v>274</v>
      </c>
      <c r="B83" s="15" t="s">
        <v>203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0.19199486301369864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9.4606164383561633E-2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22.769477739726028</v>
      </c>
      <c r="AJ83" s="16">
        <v>0.15582191780821916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0.85423801369863017</v>
      </c>
      <c r="AR83" s="16">
        <v>0</v>
      </c>
      <c r="AS83" s="16">
        <v>2.5181934931506849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f t="shared" si="3"/>
        <v>26.584332191780824</v>
      </c>
      <c r="BT83" s="16">
        <v>0</v>
      </c>
      <c r="BU83" s="16">
        <v>0</v>
      </c>
      <c r="BV83" s="16">
        <v>0</v>
      </c>
      <c r="BW83" s="16">
        <v>9.8779965753424666</v>
      </c>
      <c r="BX83" s="16">
        <v>170.90325342465752</v>
      </c>
      <c r="BY83" s="16">
        <v>0.63441780821917804</v>
      </c>
      <c r="BZ83" s="16">
        <f t="shared" si="4"/>
        <v>181.41566780821918</v>
      </c>
      <c r="CA83" s="16">
        <f t="shared" si="5"/>
        <v>208</v>
      </c>
    </row>
    <row r="84" spans="1:79" x14ac:dyDescent="0.2">
      <c r="A84" s="18" t="s">
        <v>275</v>
      </c>
      <c r="B84" s="15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1569.1793965636818</v>
      </c>
      <c r="AJ84" s="16">
        <v>412.17224410042394</v>
      </c>
      <c r="AK84" s="16">
        <v>0.65891916992829447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623.2460182007876</v>
      </c>
      <c r="AR84" s="16">
        <v>0</v>
      </c>
      <c r="AS84" s="16">
        <v>421.39711247942006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1.0432886857197994</v>
      </c>
      <c r="BG84" s="16">
        <v>0</v>
      </c>
      <c r="BH84" s="16">
        <v>6.589191699282944</v>
      </c>
      <c r="BI84" s="16">
        <v>0</v>
      </c>
      <c r="BJ84" s="16">
        <v>0</v>
      </c>
      <c r="BK84" s="16">
        <v>30.950897676354057</v>
      </c>
      <c r="BL84" s="16">
        <v>9.2248683789961223</v>
      </c>
      <c r="BM84" s="16">
        <v>0</v>
      </c>
      <c r="BN84" s="16">
        <v>6.5525850787313722</v>
      </c>
      <c r="BO84" s="16">
        <v>0</v>
      </c>
      <c r="BP84" s="16">
        <v>0</v>
      </c>
      <c r="BQ84" s="16">
        <v>0</v>
      </c>
      <c r="BR84" s="16">
        <v>0</v>
      </c>
      <c r="BS84" s="16">
        <f t="shared" si="3"/>
        <v>3081.0145220333261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-46.014522033325896</v>
      </c>
      <c r="BZ84" s="16">
        <f t="shared" si="4"/>
        <v>-46.014522033325896</v>
      </c>
      <c r="CA84" s="16">
        <f t="shared" si="5"/>
        <v>3035</v>
      </c>
    </row>
    <row r="85" spans="1:79" x14ac:dyDescent="0.2">
      <c r="A85" s="18" t="s">
        <v>276</v>
      </c>
      <c r="B85" s="15" t="s">
        <v>277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68.206617404810089</v>
      </c>
      <c r="AL85" s="16">
        <v>0</v>
      </c>
      <c r="AM85" s="16">
        <v>18.519179178236929</v>
      </c>
      <c r="AN85" s="16">
        <v>0</v>
      </c>
      <c r="AO85" s="16">
        <v>0</v>
      </c>
      <c r="AP85" s="16">
        <v>0</v>
      </c>
      <c r="AQ85" s="16">
        <v>1.3199039864451452</v>
      </c>
      <c r="AR85" s="16">
        <v>0</v>
      </c>
      <c r="AS85" s="16">
        <v>9.1582811691062265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1.7425048242104768</v>
      </c>
      <c r="BL85" s="16">
        <v>1.1578105144255659E-2</v>
      </c>
      <c r="BM85" s="16">
        <v>0</v>
      </c>
      <c r="BN85" s="16">
        <v>5.7890525721278297E-3</v>
      </c>
      <c r="BO85" s="16">
        <v>0</v>
      </c>
      <c r="BP85" s="16">
        <v>0</v>
      </c>
      <c r="BQ85" s="16">
        <v>0.91467030639619717</v>
      </c>
      <c r="BR85" s="16">
        <v>0</v>
      </c>
      <c r="BS85" s="16">
        <f t="shared" si="3"/>
        <v>99.87852402692144</v>
      </c>
      <c r="BT85" s="16">
        <v>0</v>
      </c>
      <c r="BU85" s="16">
        <v>0</v>
      </c>
      <c r="BV85" s="16">
        <v>0</v>
      </c>
      <c r="BW85" s="16">
        <v>116.40626912034641</v>
      </c>
      <c r="BX85" s="16">
        <v>182.89932696380666</v>
      </c>
      <c r="BY85" s="16">
        <v>-30.184120111074506</v>
      </c>
      <c r="BZ85" s="16">
        <f t="shared" si="4"/>
        <v>269.12147597307859</v>
      </c>
      <c r="CA85" s="16">
        <f t="shared" si="5"/>
        <v>369</v>
      </c>
    </row>
    <row r="86" spans="1:79" x14ac:dyDescent="0.2">
      <c r="A86" s="18" t="s">
        <v>204</v>
      </c>
      <c r="B86" s="15" t="s">
        <v>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3.0829596412556057</v>
      </c>
      <c r="AK86" s="16">
        <v>1.8684603886397609E-2</v>
      </c>
      <c r="AL86" s="16">
        <v>12.869955156950672</v>
      </c>
      <c r="AM86" s="16">
        <v>0</v>
      </c>
      <c r="AN86" s="16">
        <v>0</v>
      </c>
      <c r="AO86" s="16">
        <v>0</v>
      </c>
      <c r="AP86" s="16">
        <v>3.7369207772795219E-3</v>
      </c>
      <c r="AQ86" s="16">
        <v>5.9790732436472351E-2</v>
      </c>
      <c r="AR86" s="16">
        <v>0.63901345291479827</v>
      </c>
      <c r="AS86" s="16">
        <v>0</v>
      </c>
      <c r="AT86" s="16">
        <v>0</v>
      </c>
      <c r="AU86" s="16">
        <v>0</v>
      </c>
      <c r="AV86" s="16">
        <v>0.2428998505231689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0.71748878923766823</v>
      </c>
      <c r="BL86" s="16">
        <v>0.53064275037369202</v>
      </c>
      <c r="BM86" s="16">
        <v>0</v>
      </c>
      <c r="BN86" s="16">
        <v>0.40732436472346784</v>
      </c>
      <c r="BO86" s="16">
        <v>0.17563527653213751</v>
      </c>
      <c r="BP86" s="16">
        <v>4.4843049327354265E-2</v>
      </c>
      <c r="BQ86" s="16">
        <v>0</v>
      </c>
      <c r="BR86" s="16">
        <v>0</v>
      </c>
      <c r="BS86" s="16">
        <f t="shared" si="3"/>
        <v>18.792974588938716</v>
      </c>
      <c r="BT86" s="16">
        <v>0</v>
      </c>
      <c r="BU86" s="16">
        <v>0</v>
      </c>
      <c r="BV86" s="16">
        <v>0</v>
      </c>
      <c r="BW86" s="16">
        <v>265.17563527653215</v>
      </c>
      <c r="BX86" s="16">
        <v>57.103886397608377</v>
      </c>
      <c r="BY86" s="16">
        <v>-6.0724962630792234</v>
      </c>
      <c r="BZ86" s="16">
        <f t="shared" si="4"/>
        <v>316.2070254110613</v>
      </c>
      <c r="CA86" s="16">
        <f t="shared" si="5"/>
        <v>335</v>
      </c>
    </row>
    <row r="87" spans="1:79" x14ac:dyDescent="0.2">
      <c r="A87" s="18" t="s">
        <v>278</v>
      </c>
      <c r="B87" s="15" t="s">
        <v>52</v>
      </c>
      <c r="C87" s="16">
        <v>0.17972907996617646</v>
      </c>
      <c r="D87" s="16">
        <v>5.3918723989852931E-2</v>
      </c>
      <c r="E87" s="16">
        <v>0.43134979191882344</v>
      </c>
      <c r="F87" s="16">
        <v>0</v>
      </c>
      <c r="G87" s="16">
        <v>1.8871553396448526</v>
      </c>
      <c r="H87" s="16">
        <v>1.617561719695588</v>
      </c>
      <c r="I87" s="16">
        <v>0.14378326397294117</v>
      </c>
      <c r="J87" s="16">
        <v>0.39540397592558818</v>
      </c>
      <c r="K87" s="16">
        <v>0.17972907996617646</v>
      </c>
      <c r="L87" s="16">
        <v>0.68297050387147051</v>
      </c>
      <c r="M87" s="16">
        <v>0.23364780395602938</v>
      </c>
      <c r="N87" s="16">
        <v>0</v>
      </c>
      <c r="O87" s="16">
        <v>0.28756652794588233</v>
      </c>
      <c r="P87" s="16">
        <v>54.098453069819115</v>
      </c>
      <c r="Q87" s="16">
        <v>8.6449687463730882</v>
      </c>
      <c r="R87" s="16">
        <v>0.28756652794588233</v>
      </c>
      <c r="S87" s="16">
        <v>3.5945815993235292E-2</v>
      </c>
      <c r="T87" s="16">
        <v>0</v>
      </c>
      <c r="U87" s="16">
        <v>0.14378326397294117</v>
      </c>
      <c r="V87" s="16">
        <v>3.5945815993235292E-2</v>
      </c>
      <c r="W87" s="16">
        <v>3.954039759255882</v>
      </c>
      <c r="X87" s="16">
        <v>2.0848573276076467</v>
      </c>
      <c r="Y87" s="16">
        <v>0</v>
      </c>
      <c r="Z87" s="16">
        <v>2.2466134995772058</v>
      </c>
      <c r="AA87" s="16">
        <v>3.5945815993235292E-2</v>
      </c>
      <c r="AB87" s="16">
        <v>4.2595791951983815</v>
      </c>
      <c r="AC87" s="16">
        <v>0.23364780395602938</v>
      </c>
      <c r="AD87" s="16">
        <v>1.7972907996617646E-2</v>
      </c>
      <c r="AE87" s="16">
        <v>7.1891631986470583E-2</v>
      </c>
      <c r="AF87" s="16">
        <v>1.0244557558072058</v>
      </c>
      <c r="AG87" s="16">
        <v>5.3918723989852931E-2</v>
      </c>
      <c r="AH87" s="16">
        <v>16.193590104952499</v>
      </c>
      <c r="AI87" s="16">
        <v>11.736308921791322</v>
      </c>
      <c r="AJ87" s="16">
        <v>0.97053703181735274</v>
      </c>
      <c r="AK87" s="16">
        <v>0.1617561719695588</v>
      </c>
      <c r="AL87" s="16">
        <v>35.640276557292786</v>
      </c>
      <c r="AM87" s="16">
        <v>4.1517417472186757</v>
      </c>
      <c r="AN87" s="16">
        <v>2.480261303533235</v>
      </c>
      <c r="AO87" s="16">
        <v>1.4198597317327939</v>
      </c>
      <c r="AP87" s="16">
        <v>22.825593155704411</v>
      </c>
      <c r="AQ87" s="16">
        <v>0.71891631986470583</v>
      </c>
      <c r="AR87" s="16">
        <v>13.048331205544409</v>
      </c>
      <c r="AS87" s="16">
        <v>4.0259313912423522</v>
      </c>
      <c r="AT87" s="16">
        <v>3.5766086913269115</v>
      </c>
      <c r="AU87" s="16">
        <v>3.5945815993235292E-2</v>
      </c>
      <c r="AV87" s="16">
        <v>5.4457911229751463</v>
      </c>
      <c r="AW87" s="16">
        <v>0.19770198796279409</v>
      </c>
      <c r="AX87" s="16">
        <v>0.25162071195264701</v>
      </c>
      <c r="AY87" s="16">
        <v>3.5945815993235292E-2</v>
      </c>
      <c r="AZ87" s="16">
        <v>1.6714804436854409</v>
      </c>
      <c r="BA87" s="16">
        <v>5.3918723989852931E-2</v>
      </c>
      <c r="BB87" s="16">
        <v>3.4687712433472058</v>
      </c>
      <c r="BC87" s="16">
        <v>7.243081922636911</v>
      </c>
      <c r="BD87" s="16">
        <v>6.0388970868635283</v>
      </c>
      <c r="BE87" s="16">
        <v>10.208611742078823</v>
      </c>
      <c r="BF87" s="16">
        <v>12.814683401588381</v>
      </c>
      <c r="BG87" s="16">
        <v>12.904547941571469</v>
      </c>
      <c r="BH87" s="16">
        <v>21.315868883988529</v>
      </c>
      <c r="BI87" s="16">
        <v>8.0159169664914689</v>
      </c>
      <c r="BJ87" s="16">
        <v>0.68297050387147051</v>
      </c>
      <c r="BK87" s="16">
        <v>31.542453534063966</v>
      </c>
      <c r="BL87" s="16">
        <v>34.004741929600584</v>
      </c>
      <c r="BM87" s="16">
        <v>1.1322932037869116</v>
      </c>
      <c r="BN87" s="16">
        <v>112.67216023079601</v>
      </c>
      <c r="BO87" s="16">
        <v>528.7988990764843</v>
      </c>
      <c r="BP87" s="16">
        <v>6.3084907068127931</v>
      </c>
      <c r="BQ87" s="16">
        <v>3.9180939432626465</v>
      </c>
      <c r="BR87" s="16">
        <v>0</v>
      </c>
      <c r="BS87" s="16">
        <f t="shared" si="3"/>
        <v>1009.0350007461078</v>
      </c>
      <c r="BT87" s="16">
        <v>0</v>
      </c>
      <c r="BU87" s="16">
        <v>0</v>
      </c>
      <c r="BV87" s="16">
        <v>0</v>
      </c>
      <c r="BW87" s="16">
        <v>989.8219620977236</v>
      </c>
      <c r="BX87" s="16">
        <v>183.73703844942219</v>
      </c>
      <c r="BY87" s="16">
        <v>-14.594001293253527</v>
      </c>
      <c r="BZ87" s="16">
        <f t="shared" si="4"/>
        <v>1158.9649992538923</v>
      </c>
      <c r="CA87" s="16">
        <f t="shared" si="5"/>
        <v>2168</v>
      </c>
    </row>
    <row r="88" spans="1:79" x14ac:dyDescent="0.2">
      <c r="A88" s="18" t="s">
        <v>279</v>
      </c>
      <c r="B88" s="15" t="s">
        <v>280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f t="shared" si="3"/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f t="shared" si="4"/>
        <v>0</v>
      </c>
      <c r="CA88" s="16">
        <f t="shared" si="5"/>
        <v>0</v>
      </c>
    </row>
    <row r="89" spans="1:79" x14ac:dyDescent="0.2">
      <c r="A89" s="18" t="s">
        <v>281</v>
      </c>
      <c r="B89" s="15" t="s">
        <v>205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f t="shared" si="3"/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f t="shared" si="4"/>
        <v>0</v>
      </c>
      <c r="CA89" s="16">
        <f t="shared" si="5"/>
        <v>0</v>
      </c>
    </row>
    <row r="90" spans="1:79" x14ac:dyDescent="0.2">
      <c r="A90" s="18" t="s">
        <v>282</v>
      </c>
      <c r="B90" s="15" t="s">
        <v>283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f t="shared" si="3"/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f t="shared" si="4"/>
        <v>0</v>
      </c>
      <c r="CA90" s="16">
        <f t="shared" si="5"/>
        <v>0</v>
      </c>
    </row>
    <row r="91" spans="1:79" x14ac:dyDescent="0.2">
      <c r="A91" s="18" t="s">
        <v>207</v>
      </c>
      <c r="B91" s="15" t="s">
        <v>206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f t="shared" si="3"/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f t="shared" si="4"/>
        <v>0</v>
      </c>
      <c r="CA91" s="16">
        <f t="shared" si="5"/>
        <v>0</v>
      </c>
    </row>
    <row r="92" spans="1:79" x14ac:dyDescent="0.2">
      <c r="A92" s="18" t="s">
        <v>208</v>
      </c>
      <c r="B92" s="15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f t="shared" si="3"/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f t="shared" si="4"/>
        <v>0</v>
      </c>
      <c r="CA92" s="16">
        <f t="shared" si="5"/>
        <v>0</v>
      </c>
    </row>
    <row r="93" spans="1:79" x14ac:dyDescent="0.2">
      <c r="A93" s="18" t="s">
        <v>284</v>
      </c>
      <c r="B93" s="15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f t="shared" si="3"/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f t="shared" si="4"/>
        <v>0</v>
      </c>
      <c r="CA93" s="16">
        <f t="shared" si="5"/>
        <v>0</v>
      </c>
    </row>
    <row r="94" spans="1:79" x14ac:dyDescent="0.2">
      <c r="A94" s="18" t="s">
        <v>285</v>
      </c>
      <c r="B94" s="15" t="s">
        <v>209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f t="shared" si="3"/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f t="shared" si="4"/>
        <v>0</v>
      </c>
      <c r="CA94" s="16">
        <f t="shared" si="5"/>
        <v>0</v>
      </c>
    </row>
    <row r="95" spans="1:79" x14ac:dyDescent="0.2">
      <c r="A95" s="18" t="s">
        <v>286</v>
      </c>
      <c r="B95" s="15" t="s">
        <v>287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f t="shared" si="3"/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f t="shared" si="4"/>
        <v>0</v>
      </c>
      <c r="CA95" s="16">
        <f t="shared" si="5"/>
        <v>0</v>
      </c>
    </row>
    <row r="96" spans="1:79" x14ac:dyDescent="0.2">
      <c r="A96" s="18" t="s">
        <v>211</v>
      </c>
      <c r="B96" s="15" t="s">
        <v>210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f t="shared" si="3"/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f t="shared" si="4"/>
        <v>0</v>
      </c>
      <c r="CA96" s="16">
        <f t="shared" si="5"/>
        <v>0</v>
      </c>
    </row>
    <row r="97" spans="1:79" x14ac:dyDescent="0.2">
      <c r="A97" s="18" t="s">
        <v>288</v>
      </c>
      <c r="B97" s="15" t="s">
        <v>212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f t="shared" si="3"/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f t="shared" si="4"/>
        <v>0</v>
      </c>
      <c r="CA97" s="16">
        <f t="shared" si="5"/>
        <v>0</v>
      </c>
    </row>
    <row r="98" spans="1:79" x14ac:dyDescent="0.2">
      <c r="A98" s="18" t="s">
        <v>289</v>
      </c>
      <c r="B98" s="15" t="s">
        <v>213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f t="shared" si="3"/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f t="shared" si="4"/>
        <v>0</v>
      </c>
      <c r="CA98" s="16">
        <f t="shared" si="5"/>
        <v>0</v>
      </c>
    </row>
    <row r="99" spans="1:79" x14ac:dyDescent="0.2">
      <c r="A99" s="18" t="s">
        <v>290</v>
      </c>
      <c r="B99" s="15" t="s">
        <v>214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f t="shared" si="3"/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f t="shared" si="4"/>
        <v>0</v>
      </c>
      <c r="CA99" s="16">
        <f t="shared" si="5"/>
        <v>0</v>
      </c>
    </row>
    <row r="100" spans="1:79" x14ac:dyDescent="0.2">
      <c r="A100" s="18" t="s">
        <v>215</v>
      </c>
      <c r="B100" s="15" t="s">
        <v>291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f t="shared" si="3"/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f t="shared" si="4"/>
        <v>0</v>
      </c>
      <c r="CA100" s="16">
        <f t="shared" si="5"/>
        <v>0</v>
      </c>
    </row>
    <row r="101" spans="1:79" x14ac:dyDescent="0.2">
      <c r="A101" s="18" t="s">
        <v>292</v>
      </c>
      <c r="B101" s="15" t="s">
        <v>216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f t="shared" si="3"/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f t="shared" si="4"/>
        <v>0</v>
      </c>
      <c r="CA101" s="16">
        <f t="shared" si="5"/>
        <v>0</v>
      </c>
    </row>
    <row r="102" spans="1:79" x14ac:dyDescent="0.2">
      <c r="A102" s="18" t="s">
        <v>293</v>
      </c>
      <c r="B102" s="15" t="s">
        <v>53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f t="shared" si="3"/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f t="shared" si="4"/>
        <v>0</v>
      </c>
      <c r="CA102" s="16">
        <f t="shared" si="5"/>
        <v>0</v>
      </c>
    </row>
    <row r="103" spans="1:79" x14ac:dyDescent="0.2">
      <c r="A103" s="18" t="s">
        <v>294</v>
      </c>
      <c r="B103" s="15" t="s">
        <v>54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f t="shared" si="3"/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f t="shared" si="4"/>
        <v>0</v>
      </c>
      <c r="CA103" s="16">
        <f t="shared" si="5"/>
        <v>0</v>
      </c>
    </row>
    <row r="104" spans="1:79" x14ac:dyDescent="0.2">
      <c r="A104" s="18" t="s">
        <v>295</v>
      </c>
      <c r="B104" s="15" t="s">
        <v>217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3.3616572598151706E-2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6.2023196675556661E-4</v>
      </c>
      <c r="AK104" s="16">
        <v>0</v>
      </c>
      <c r="AL104" s="16">
        <v>0</v>
      </c>
      <c r="AM104" s="16">
        <v>3.1011598337778328E-3</v>
      </c>
      <c r="AN104" s="16">
        <v>2.394095391676487E-2</v>
      </c>
      <c r="AO104" s="16">
        <v>1.1164175401600198E-3</v>
      </c>
      <c r="AP104" s="16">
        <v>0</v>
      </c>
      <c r="AQ104" s="16">
        <v>0</v>
      </c>
      <c r="AR104" s="16">
        <v>5.2595670780872045E-2</v>
      </c>
      <c r="AS104" s="16">
        <v>0</v>
      </c>
      <c r="AT104" s="16">
        <v>0</v>
      </c>
      <c r="AU104" s="16">
        <v>0</v>
      </c>
      <c r="AV104" s="16">
        <v>0</v>
      </c>
      <c r="AW104" s="16">
        <v>1.3769149661973578E-2</v>
      </c>
      <c r="AX104" s="16">
        <v>0</v>
      </c>
      <c r="AY104" s="16">
        <v>2.9771134404267194E-3</v>
      </c>
      <c r="AZ104" s="16">
        <v>3.7213918005333992E-4</v>
      </c>
      <c r="BA104" s="16">
        <v>2.2204304409849284E-2</v>
      </c>
      <c r="BB104" s="16">
        <v>1.2404639335111332E-4</v>
      </c>
      <c r="BC104" s="16">
        <v>0.27699559635303606</v>
      </c>
      <c r="BD104" s="16">
        <v>1.0171804254791292E-2</v>
      </c>
      <c r="BE104" s="16">
        <v>6.2643428642312218E-2</v>
      </c>
      <c r="BF104" s="16">
        <v>2.5181417850276003E-2</v>
      </c>
      <c r="BG104" s="16">
        <v>0.39980152577063821</v>
      </c>
      <c r="BH104" s="16">
        <v>4.713762947342306E-3</v>
      </c>
      <c r="BI104" s="16">
        <v>7.4427836010667985E-4</v>
      </c>
      <c r="BJ104" s="16">
        <v>0</v>
      </c>
      <c r="BK104" s="16">
        <v>0.19028716740060783</v>
      </c>
      <c r="BL104" s="16">
        <v>0.42920052099485206</v>
      </c>
      <c r="BM104" s="16">
        <v>0.32611796812007693</v>
      </c>
      <c r="BN104" s="16">
        <v>8.6832475345779321E-3</v>
      </c>
      <c r="BO104" s="16">
        <v>2.9523041617564968E-2</v>
      </c>
      <c r="BP104" s="16">
        <v>0</v>
      </c>
      <c r="BQ104" s="16">
        <v>2.8034484897351608E-2</v>
      </c>
      <c r="BR104" s="16">
        <v>0</v>
      </c>
      <c r="BS104" s="16">
        <f t="shared" si="3"/>
        <v>1.9465360044656701</v>
      </c>
      <c r="BT104" s="16">
        <v>0</v>
      </c>
      <c r="BU104" s="16">
        <v>0</v>
      </c>
      <c r="BV104" s="16">
        <v>0</v>
      </c>
      <c r="BW104" s="16">
        <v>2.0905538671463129</v>
      </c>
      <c r="BX104" s="16">
        <v>0</v>
      </c>
      <c r="BY104" s="16">
        <v>-3.7089871611982884E-2</v>
      </c>
      <c r="BZ104" s="16">
        <f t="shared" si="4"/>
        <v>2.0534639955343299</v>
      </c>
      <c r="CA104" s="16">
        <f t="shared" si="5"/>
        <v>4</v>
      </c>
    </row>
    <row r="105" spans="1:79" x14ac:dyDescent="0.2">
      <c r="A105" s="18" t="s">
        <v>296</v>
      </c>
      <c r="B105" s="15" t="s">
        <v>297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1.5424957581366652E-4</v>
      </c>
      <c r="AT105" s="16">
        <v>0</v>
      </c>
      <c r="AU105" s="16">
        <v>0</v>
      </c>
      <c r="AV105" s="16">
        <v>0</v>
      </c>
      <c r="AW105" s="16">
        <v>6.1699830325466607E-4</v>
      </c>
      <c r="AX105" s="16">
        <v>0</v>
      </c>
      <c r="AY105" s="16">
        <v>1.6967453339503315E-3</v>
      </c>
      <c r="AZ105" s="16">
        <v>0.89341354311275645</v>
      </c>
      <c r="BA105" s="16">
        <v>0.80811352768779887</v>
      </c>
      <c r="BB105" s="16">
        <v>1.5424957581366652E-4</v>
      </c>
      <c r="BC105" s="16">
        <v>3.0849915162733303E-4</v>
      </c>
      <c r="BD105" s="16">
        <v>0</v>
      </c>
      <c r="BE105" s="16">
        <v>0</v>
      </c>
      <c r="BF105" s="16">
        <v>0</v>
      </c>
      <c r="BG105" s="16">
        <v>4.9228752120931665</v>
      </c>
      <c r="BH105" s="16">
        <v>0</v>
      </c>
      <c r="BI105" s="16">
        <v>6.4784821841739936E-3</v>
      </c>
      <c r="BJ105" s="16">
        <v>4.627487274409995E-4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2.390868425111831E-2</v>
      </c>
      <c r="BQ105" s="16">
        <v>0</v>
      </c>
      <c r="BR105" s="16">
        <v>0</v>
      </c>
      <c r="BS105" s="16">
        <f t="shared" si="3"/>
        <v>6.6581829399969141</v>
      </c>
      <c r="BT105" s="16">
        <v>0</v>
      </c>
      <c r="BU105" s="16">
        <v>0</v>
      </c>
      <c r="BV105" s="16">
        <v>0</v>
      </c>
      <c r="BW105" s="16">
        <v>0.34181706000308498</v>
      </c>
      <c r="BX105" s="16">
        <v>0</v>
      </c>
      <c r="BY105" s="16">
        <v>0</v>
      </c>
      <c r="BZ105" s="16">
        <f t="shared" si="4"/>
        <v>0.34181706000308498</v>
      </c>
      <c r="CA105" s="16">
        <f t="shared" si="5"/>
        <v>6.9999999999999991</v>
      </c>
    </row>
    <row r="106" spans="1:79" x14ac:dyDescent="0.2">
      <c r="A106" s="18" t="s">
        <v>298</v>
      </c>
      <c r="B106" s="15" t="s">
        <v>218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16">
        <v>0</v>
      </c>
      <c r="BR106" s="16">
        <v>0</v>
      </c>
      <c r="BS106" s="16">
        <f t="shared" si="3"/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f t="shared" si="4"/>
        <v>0</v>
      </c>
      <c r="CA106" s="16">
        <f t="shared" si="5"/>
        <v>0</v>
      </c>
    </row>
    <row r="107" spans="1:79" x14ac:dyDescent="0.2">
      <c r="A107" s="18" t="s">
        <v>299</v>
      </c>
      <c r="B107" s="15" t="s">
        <v>300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f t="shared" si="3"/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f t="shared" si="4"/>
        <v>0</v>
      </c>
      <c r="CA107" s="16">
        <f t="shared" si="5"/>
        <v>0</v>
      </c>
    </row>
    <row r="108" spans="1:79" x14ac:dyDescent="0.2">
      <c r="A108" s="18" t="s">
        <v>301</v>
      </c>
      <c r="B108" s="15" t="s">
        <v>302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f t="shared" si="3"/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f t="shared" si="4"/>
        <v>0</v>
      </c>
      <c r="CA108" s="16">
        <f t="shared" si="5"/>
        <v>0</v>
      </c>
    </row>
    <row r="109" spans="1:79" x14ac:dyDescent="0.2">
      <c r="A109" s="18" t="s">
        <v>219</v>
      </c>
      <c r="B109" s="15" t="s">
        <v>303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f t="shared" si="3"/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f t="shared" si="4"/>
        <v>0</v>
      </c>
      <c r="CA109" s="16">
        <f t="shared" si="5"/>
        <v>0</v>
      </c>
    </row>
    <row r="110" spans="1:79" x14ac:dyDescent="0.2">
      <c r="A110" s="18" t="s">
        <v>304</v>
      </c>
      <c r="B110" s="15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f t="shared" si="3"/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f t="shared" si="4"/>
        <v>0</v>
      </c>
      <c r="CA110" s="16">
        <f t="shared" si="5"/>
        <v>0</v>
      </c>
    </row>
    <row r="111" spans="1:79" x14ac:dyDescent="0.2">
      <c r="A111" s="14" t="s">
        <v>305</v>
      </c>
      <c r="B111" s="15" t="s">
        <v>220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f t="shared" si="3"/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f t="shared" si="4"/>
        <v>0</v>
      </c>
      <c r="CA111" s="16">
        <f t="shared" si="5"/>
        <v>0</v>
      </c>
    </row>
    <row r="112" spans="1:79" x14ac:dyDescent="0.2">
      <c r="A112" s="14" t="s">
        <v>222</v>
      </c>
      <c r="B112" s="15" t="s">
        <v>221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f t="shared" si="3"/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f t="shared" si="4"/>
        <v>0</v>
      </c>
      <c r="CA112" s="16">
        <f t="shared" si="5"/>
        <v>0</v>
      </c>
    </row>
    <row r="113" spans="1:79" x14ac:dyDescent="0.2">
      <c r="A113" s="14" t="s">
        <v>306</v>
      </c>
      <c r="B113" s="15" t="s">
        <v>223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f t="shared" si="3"/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f t="shared" si="4"/>
        <v>0</v>
      </c>
      <c r="CA113" s="16">
        <f t="shared" si="5"/>
        <v>0</v>
      </c>
    </row>
    <row r="114" spans="1:79" x14ac:dyDescent="0.2">
      <c r="A114" s="14" t="s">
        <v>307</v>
      </c>
      <c r="B114" s="15" t="s">
        <v>224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f t="shared" si="3"/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f t="shared" si="4"/>
        <v>0</v>
      </c>
      <c r="CA114" s="16">
        <f t="shared" si="5"/>
        <v>0</v>
      </c>
    </row>
    <row r="115" spans="1:79" x14ac:dyDescent="0.2">
      <c r="A115" s="14" t="s">
        <v>308</v>
      </c>
      <c r="B115" s="15" t="s">
        <v>309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f t="shared" si="3"/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f t="shared" si="4"/>
        <v>0</v>
      </c>
      <c r="CA115" s="16">
        <f t="shared" si="5"/>
        <v>0</v>
      </c>
    </row>
    <row r="116" spans="1:79" x14ac:dyDescent="0.2">
      <c r="A116" s="14" t="s">
        <v>226</v>
      </c>
      <c r="B116" s="15" t="s">
        <v>225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f t="shared" si="3"/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f t="shared" si="4"/>
        <v>0</v>
      </c>
      <c r="CA116" s="16">
        <f t="shared" si="5"/>
        <v>0</v>
      </c>
    </row>
    <row r="117" spans="1:79" x14ac:dyDescent="0.2">
      <c r="A117" s="14" t="s">
        <v>310</v>
      </c>
      <c r="B117" s="15" t="s">
        <v>227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f t="shared" si="3"/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f t="shared" si="4"/>
        <v>0</v>
      </c>
      <c r="CA117" s="16">
        <f t="shared" si="5"/>
        <v>0</v>
      </c>
    </row>
    <row r="118" spans="1:79" x14ac:dyDescent="0.2">
      <c r="A118" s="14" t="s">
        <v>311</v>
      </c>
      <c r="B118" s="15" t="s">
        <v>228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f t="shared" si="3"/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f t="shared" si="4"/>
        <v>0</v>
      </c>
      <c r="CA118" s="16">
        <f t="shared" si="5"/>
        <v>0</v>
      </c>
    </row>
    <row r="119" spans="1:79" x14ac:dyDescent="0.2">
      <c r="A119" s="14" t="s">
        <v>312</v>
      </c>
      <c r="B119" s="15" t="s">
        <v>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f t="shared" si="3"/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f t="shared" si="4"/>
        <v>0</v>
      </c>
      <c r="CA119" s="16">
        <f t="shared" si="5"/>
        <v>0</v>
      </c>
    </row>
    <row r="120" spans="1:79" x14ac:dyDescent="0.2">
      <c r="A120" s="14" t="s">
        <v>314</v>
      </c>
      <c r="B120" s="15" t="s">
        <v>315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f t="shared" si="3"/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f t="shared" si="4"/>
        <v>0</v>
      </c>
      <c r="CA120" s="16">
        <f t="shared" si="5"/>
        <v>0</v>
      </c>
    </row>
    <row r="121" spans="1:79" x14ac:dyDescent="0.2">
      <c r="A121" s="14" t="s">
        <v>316</v>
      </c>
      <c r="B121" s="15" t="s">
        <v>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f t="shared" si="3"/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f t="shared" si="4"/>
        <v>0</v>
      </c>
      <c r="CA121" s="16">
        <f t="shared" si="5"/>
        <v>0</v>
      </c>
    </row>
    <row r="122" spans="1:79" x14ac:dyDescent="0.2">
      <c r="A122" s="14" t="s">
        <v>317</v>
      </c>
      <c r="B122" s="15" t="s">
        <v>318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f t="shared" si="3"/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f t="shared" si="4"/>
        <v>0</v>
      </c>
      <c r="CA122" s="16">
        <f t="shared" si="5"/>
        <v>0</v>
      </c>
    </row>
    <row r="123" spans="1:79" x14ac:dyDescent="0.2">
      <c r="A123" s="14" t="s">
        <v>319</v>
      </c>
      <c r="B123" s="15" t="s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f t="shared" si="3"/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f t="shared" si="4"/>
        <v>0</v>
      </c>
      <c r="CA123" s="16">
        <f t="shared" si="5"/>
        <v>0</v>
      </c>
    </row>
    <row r="124" spans="1:79" x14ac:dyDescent="0.2">
      <c r="A124" s="14" t="s">
        <v>320</v>
      </c>
      <c r="B124" s="15" t="s">
        <v>321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f t="shared" si="3"/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f t="shared" si="4"/>
        <v>0</v>
      </c>
      <c r="CA124" s="16">
        <f t="shared" si="5"/>
        <v>0</v>
      </c>
    </row>
    <row r="125" spans="1:79" x14ac:dyDescent="0.2">
      <c r="A125" s="14" t="s">
        <v>322</v>
      </c>
      <c r="B125" s="15" t="s">
        <v>229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1.0896609338394202E-4</v>
      </c>
      <c r="AS125" s="16">
        <v>0</v>
      </c>
      <c r="AT125" s="16">
        <v>0</v>
      </c>
      <c r="AU125" s="16">
        <v>0</v>
      </c>
      <c r="AV125" s="16">
        <v>0</v>
      </c>
      <c r="AW125" s="16">
        <v>2.3972540544467246E-3</v>
      </c>
      <c r="AX125" s="16">
        <v>0</v>
      </c>
      <c r="AY125" s="16">
        <v>0</v>
      </c>
      <c r="AZ125" s="16">
        <v>0.29791329931169752</v>
      </c>
      <c r="BA125" s="16">
        <v>4.4022301727112578E-2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1.2204202459001508E-2</v>
      </c>
      <c r="BH125" s="16">
        <v>0</v>
      </c>
      <c r="BI125" s="16">
        <v>3.1600167081343193E-3</v>
      </c>
      <c r="BJ125" s="16">
        <v>0</v>
      </c>
      <c r="BK125" s="16">
        <v>9.752465357862812E-2</v>
      </c>
      <c r="BL125" s="16">
        <v>1.0896609338394203E-2</v>
      </c>
      <c r="BM125" s="16">
        <v>0</v>
      </c>
      <c r="BN125" s="16">
        <v>7.9545248170277676E-3</v>
      </c>
      <c r="BO125" s="16">
        <v>0</v>
      </c>
      <c r="BP125" s="16">
        <v>0.1223689228701669</v>
      </c>
      <c r="BQ125" s="16">
        <v>0.1594173946207072</v>
      </c>
      <c r="BR125" s="16">
        <v>0</v>
      </c>
      <c r="BS125" s="16">
        <f t="shared" si="3"/>
        <v>0.75796814557870063</v>
      </c>
      <c r="BT125" s="16">
        <v>0</v>
      </c>
      <c r="BU125" s="16">
        <v>0</v>
      </c>
      <c r="BV125" s="16">
        <v>1.1560212847102411</v>
      </c>
      <c r="BW125" s="16">
        <v>4.0860105697110578</v>
      </c>
      <c r="BX125" s="16">
        <v>0</v>
      </c>
      <c r="BY125" s="16">
        <v>0</v>
      </c>
      <c r="BZ125" s="16">
        <f t="shared" si="4"/>
        <v>5.2420318544212989</v>
      </c>
      <c r="CA125" s="16">
        <f t="shared" si="5"/>
        <v>6</v>
      </c>
    </row>
    <row r="126" spans="1:79" x14ac:dyDescent="0.2">
      <c r="A126" s="14" t="s">
        <v>230</v>
      </c>
      <c r="B126" s="15" t="s">
        <v>323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f t="shared" si="3"/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f t="shared" si="4"/>
        <v>0</v>
      </c>
      <c r="CA126" s="16">
        <f t="shared" si="5"/>
        <v>0</v>
      </c>
    </row>
    <row r="127" spans="1:79" x14ac:dyDescent="0.2">
      <c r="A127" s="14" t="s">
        <v>231</v>
      </c>
      <c r="B127" s="15" t="s">
        <v>324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f t="shared" si="3"/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f t="shared" si="4"/>
        <v>0</v>
      </c>
      <c r="CA127" s="16">
        <f t="shared" si="5"/>
        <v>0</v>
      </c>
    </row>
    <row r="128" spans="1:79" x14ac:dyDescent="0.2">
      <c r="A128" s="14" t="s">
        <v>325</v>
      </c>
      <c r="B128" s="15" t="s">
        <v>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f t="shared" si="3"/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f t="shared" si="4"/>
        <v>0</v>
      </c>
      <c r="CA128" s="16">
        <f t="shared" si="5"/>
        <v>0</v>
      </c>
    </row>
    <row r="129" spans="1:79" x14ac:dyDescent="0.2">
      <c r="A129" s="14" t="s">
        <v>326</v>
      </c>
      <c r="B129" s="15" t="s">
        <v>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f t="shared" si="3"/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f t="shared" si="4"/>
        <v>0</v>
      </c>
      <c r="CA129" s="16">
        <f t="shared" si="5"/>
        <v>0</v>
      </c>
    </row>
    <row r="130" spans="1:79" x14ac:dyDescent="0.2">
      <c r="A130" s="3"/>
      <c r="B130" s="2"/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f t="shared" ref="BS130" si="6">SUM(C130:BR130)</f>
        <v>0</v>
      </c>
    </row>
    <row r="131" spans="1:79" s="5" customFormat="1" x14ac:dyDescent="0.2">
      <c r="B131" s="4" t="s">
        <v>2</v>
      </c>
      <c r="C131" s="12">
        <f>SUM(C2:C129)</f>
        <v>738.8079917753704</v>
      </c>
      <c r="D131" s="12">
        <f t="shared" ref="D131:BO131" si="7">SUM(D2:D129)</f>
        <v>203.52875195738054</v>
      </c>
      <c r="E131" s="12">
        <f t="shared" si="7"/>
        <v>14.433992262680635</v>
      </c>
      <c r="F131" s="12">
        <f t="shared" si="7"/>
        <v>79.879434207358614</v>
      </c>
      <c r="G131" s="12">
        <f t="shared" si="7"/>
        <v>613.53817845534115</v>
      </c>
      <c r="H131" s="12">
        <f t="shared" si="7"/>
        <v>272.71787567226448</v>
      </c>
      <c r="I131" s="12">
        <f t="shared" si="7"/>
        <v>45.687644670904042</v>
      </c>
      <c r="J131" s="12">
        <f t="shared" si="7"/>
        <v>261.13254006227993</v>
      </c>
      <c r="K131" s="12">
        <f t="shared" si="7"/>
        <v>12.461400140693533</v>
      </c>
      <c r="L131" s="12">
        <f t="shared" si="7"/>
        <v>541.33308921113223</v>
      </c>
      <c r="M131" s="12">
        <f t="shared" si="7"/>
        <v>212.37959425272106</v>
      </c>
      <c r="N131" s="12">
        <f t="shared" si="7"/>
        <v>20.897761738318525</v>
      </c>
      <c r="O131" s="12">
        <f t="shared" si="7"/>
        <v>594.19770150343447</v>
      </c>
      <c r="P131" s="12">
        <f t="shared" si="7"/>
        <v>1038.5264968782033</v>
      </c>
      <c r="Q131" s="12">
        <f t="shared" si="7"/>
        <v>369.53189412642899</v>
      </c>
      <c r="R131" s="12">
        <f t="shared" si="7"/>
        <v>93.327984635009059</v>
      </c>
      <c r="S131" s="12">
        <f t="shared" si="7"/>
        <v>266.21259047158821</v>
      </c>
      <c r="T131" s="12">
        <f t="shared" si="7"/>
        <v>58.779734822198336</v>
      </c>
      <c r="U131" s="12">
        <f t="shared" si="7"/>
        <v>104.52782624987181</v>
      </c>
      <c r="V131" s="12">
        <f t="shared" si="7"/>
        <v>43.951818215850615</v>
      </c>
      <c r="W131" s="12">
        <f t="shared" si="7"/>
        <v>928.99692153614046</v>
      </c>
      <c r="X131" s="12">
        <f t="shared" si="7"/>
        <v>754.58515072193541</v>
      </c>
      <c r="Y131" s="12">
        <f t="shared" si="7"/>
        <v>283.49789936228348</v>
      </c>
      <c r="Z131" s="12">
        <f t="shared" si="7"/>
        <v>188.88145026815639</v>
      </c>
      <c r="AA131" s="12">
        <f t="shared" si="7"/>
        <v>1282.943983239549</v>
      </c>
      <c r="AB131" s="12">
        <f t="shared" si="7"/>
        <v>215.44478339057375</v>
      </c>
      <c r="AC131" s="12">
        <f t="shared" si="7"/>
        <v>228.90333698727196</v>
      </c>
      <c r="AD131" s="12">
        <f t="shared" si="7"/>
        <v>178.32774884184434</v>
      </c>
      <c r="AE131" s="12">
        <f t="shared" si="7"/>
        <v>496.98649775833809</v>
      </c>
      <c r="AF131" s="12">
        <f t="shared" si="7"/>
        <v>1219.8826378550468</v>
      </c>
      <c r="AG131" s="12">
        <f t="shared" si="7"/>
        <v>819.21372908612614</v>
      </c>
      <c r="AH131" s="12">
        <f t="shared" si="7"/>
        <v>1151.2830065512576</v>
      </c>
      <c r="AI131" s="12">
        <f t="shared" si="7"/>
        <v>2212.6009016031876</v>
      </c>
      <c r="AJ131" s="12">
        <f t="shared" si="7"/>
        <v>923.37082796265781</v>
      </c>
      <c r="AK131" s="12">
        <f t="shared" si="7"/>
        <v>168.94124234567585</v>
      </c>
      <c r="AL131" s="12">
        <f t="shared" si="7"/>
        <v>364.92364692509847</v>
      </c>
      <c r="AM131" s="12">
        <f t="shared" si="7"/>
        <v>756.99853894742489</v>
      </c>
      <c r="AN131" s="12">
        <f t="shared" si="7"/>
        <v>439.99700717934462</v>
      </c>
      <c r="AO131" s="12">
        <f t="shared" si="7"/>
        <v>64.03774821656441</v>
      </c>
      <c r="AP131" s="12">
        <f t="shared" si="7"/>
        <v>1840.7916543741048</v>
      </c>
      <c r="AQ131" s="12">
        <f t="shared" si="7"/>
        <v>732.86629027912318</v>
      </c>
      <c r="AR131" s="12">
        <f t="shared" si="7"/>
        <v>379.27997762793342</v>
      </c>
      <c r="AS131" s="12">
        <f t="shared" si="7"/>
        <v>740.81767848276263</v>
      </c>
      <c r="AT131" s="12">
        <f t="shared" si="7"/>
        <v>12.168584785313392</v>
      </c>
      <c r="AU131" s="12">
        <f t="shared" si="7"/>
        <v>29.188221024497874</v>
      </c>
      <c r="AV131" s="12">
        <f t="shared" si="7"/>
        <v>44.77532588317392</v>
      </c>
      <c r="AW131" s="12">
        <f t="shared" si="7"/>
        <v>25.782567148032889</v>
      </c>
      <c r="AX131" s="12">
        <f t="shared" si="7"/>
        <v>313.0917466013255</v>
      </c>
      <c r="AY131" s="12">
        <f t="shared" si="7"/>
        <v>6.5464503024519276</v>
      </c>
      <c r="AZ131" s="12">
        <f t="shared" si="7"/>
        <v>22.87171625294512</v>
      </c>
      <c r="BA131" s="12">
        <f t="shared" si="7"/>
        <v>46.150431189938054</v>
      </c>
      <c r="BB131" s="12">
        <f t="shared" si="7"/>
        <v>104.15843092701277</v>
      </c>
      <c r="BC131" s="12">
        <f t="shared" si="7"/>
        <v>48.656493206590234</v>
      </c>
      <c r="BD131" s="12">
        <f t="shared" si="7"/>
        <v>76.530195725267333</v>
      </c>
      <c r="BE131" s="12">
        <f t="shared" si="7"/>
        <v>74.82432126458211</v>
      </c>
      <c r="BF131" s="12">
        <f t="shared" si="7"/>
        <v>96.476699783346206</v>
      </c>
      <c r="BG131" s="12">
        <f t="shared" si="7"/>
        <v>35.357736150997937</v>
      </c>
      <c r="BH131" s="12">
        <f t="shared" si="7"/>
        <v>49.972347636637195</v>
      </c>
      <c r="BI131" s="12">
        <f t="shared" si="7"/>
        <v>248.93321787832443</v>
      </c>
      <c r="BJ131" s="12">
        <f t="shared" si="7"/>
        <v>15.836348067046416</v>
      </c>
      <c r="BK131" s="12">
        <f t="shared" si="7"/>
        <v>165.26376918488285</v>
      </c>
      <c r="BL131" s="12">
        <f t="shared" si="7"/>
        <v>129.28746645003019</v>
      </c>
      <c r="BM131" s="12">
        <f t="shared" si="7"/>
        <v>13.285299528126581</v>
      </c>
      <c r="BN131" s="12">
        <f t="shared" si="7"/>
        <v>296.15799104605799</v>
      </c>
      <c r="BO131" s="12">
        <f t="shared" si="7"/>
        <v>762.34932713858359</v>
      </c>
      <c r="BP131" s="12">
        <f t="shared" ref="BP131:CA131" si="8">SUM(BP2:BP129)</f>
        <v>19.155412425938412</v>
      </c>
      <c r="BQ131" s="12">
        <f t="shared" si="8"/>
        <v>163.29330580201275</v>
      </c>
      <c r="BR131" s="12">
        <f t="shared" si="8"/>
        <v>0</v>
      </c>
      <c r="BS131" s="12">
        <f t="shared" si="8"/>
        <v>24759.540366254554</v>
      </c>
      <c r="BT131" s="12">
        <f t="shared" si="8"/>
        <v>0</v>
      </c>
      <c r="BU131" s="12">
        <f t="shared" si="8"/>
        <v>69.165551364636471</v>
      </c>
      <c r="BV131" s="12">
        <f t="shared" si="8"/>
        <v>1.1560212847102411</v>
      </c>
      <c r="BW131" s="12">
        <f t="shared" si="8"/>
        <v>12007.534524379027</v>
      </c>
      <c r="BX131" s="12">
        <f t="shared" si="8"/>
        <v>5743.1641480691424</v>
      </c>
      <c r="BY131" s="12">
        <f t="shared" si="8"/>
        <v>261.43938864793654</v>
      </c>
      <c r="BZ131" s="12">
        <f t="shared" si="8"/>
        <v>18082.459633745453</v>
      </c>
      <c r="CA131" s="12">
        <f t="shared" si="8"/>
        <v>42842</v>
      </c>
    </row>
    <row r="132" spans="1:79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</sheetData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C442-CDC6-4FCE-A87C-20DB1B21409F}">
  <sheetPr codeName="Planilha13">
    <tabColor theme="8"/>
  </sheetPr>
  <dimension ref="A1:CA132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5703125" defaultRowHeight="12.75" x14ac:dyDescent="0.2"/>
  <cols>
    <col min="1" max="1" width="7.28515625" style="1" customWidth="1"/>
    <col min="2" max="2" width="37.85546875" style="1" bestFit="1" customWidth="1"/>
    <col min="3" max="71" width="12.7109375" style="1" customWidth="1"/>
    <col min="72" max="16384" width="11.5703125" style="1"/>
  </cols>
  <sheetData>
    <row r="1" spans="1:79" ht="49.5" customHeight="1" x14ac:dyDescent="0.2">
      <c r="A1" s="11" t="s">
        <v>16</v>
      </c>
      <c r="B1" s="61" t="s">
        <v>17</v>
      </c>
      <c r="C1" s="6" t="s">
        <v>90</v>
      </c>
      <c r="D1" s="6" t="s">
        <v>91</v>
      </c>
      <c r="E1" s="6" t="s">
        <v>92</v>
      </c>
      <c r="F1" s="11" t="s">
        <v>93</v>
      </c>
      <c r="G1" s="6" t="s">
        <v>94</v>
      </c>
      <c r="H1" s="6" t="s">
        <v>95</v>
      </c>
      <c r="I1" s="6" t="s">
        <v>96</v>
      </c>
      <c r="J1" s="6" t="s">
        <v>97</v>
      </c>
      <c r="K1" s="6" t="s">
        <v>98</v>
      </c>
      <c r="L1" s="6" t="s">
        <v>99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100</v>
      </c>
      <c r="R1" s="6" t="s">
        <v>70</v>
      </c>
      <c r="S1" s="6" t="s">
        <v>71</v>
      </c>
      <c r="T1" s="6" t="s">
        <v>72</v>
      </c>
      <c r="U1" s="6" t="s">
        <v>101</v>
      </c>
      <c r="V1" s="6" t="s">
        <v>102</v>
      </c>
      <c r="W1" s="6" t="s">
        <v>327</v>
      </c>
      <c r="X1" s="6" t="s">
        <v>328</v>
      </c>
      <c r="Y1" s="6" t="s">
        <v>329</v>
      </c>
      <c r="Z1" s="6" t="s">
        <v>330</v>
      </c>
      <c r="AA1" s="6" t="s">
        <v>331</v>
      </c>
      <c r="AB1" s="6" t="s">
        <v>103</v>
      </c>
      <c r="AC1" s="6" t="s">
        <v>104</v>
      </c>
      <c r="AD1" s="6" t="s">
        <v>337</v>
      </c>
      <c r="AE1" s="6" t="s">
        <v>73</v>
      </c>
      <c r="AF1" s="6" t="s">
        <v>74</v>
      </c>
      <c r="AG1" s="6" t="s">
        <v>75</v>
      </c>
      <c r="AH1" s="6" t="s">
        <v>76</v>
      </c>
      <c r="AI1" s="6" t="s">
        <v>332</v>
      </c>
      <c r="AJ1" s="6" t="s">
        <v>333</v>
      </c>
      <c r="AK1" s="6" t="s">
        <v>77</v>
      </c>
      <c r="AL1" s="6" t="s">
        <v>105</v>
      </c>
      <c r="AM1" s="6" t="s">
        <v>106</v>
      </c>
      <c r="AN1" s="6" t="s">
        <v>107</v>
      </c>
      <c r="AO1" s="6" t="s">
        <v>108</v>
      </c>
      <c r="AP1" s="6" t="s">
        <v>109</v>
      </c>
      <c r="AQ1" s="6" t="s">
        <v>78</v>
      </c>
      <c r="AR1" s="6" t="s">
        <v>110</v>
      </c>
      <c r="AS1" s="6" t="s">
        <v>79</v>
      </c>
      <c r="AT1" s="6" t="s">
        <v>80</v>
      </c>
      <c r="AU1" s="6" t="s">
        <v>81</v>
      </c>
      <c r="AV1" s="6" t="s">
        <v>111</v>
      </c>
      <c r="AW1" s="6" t="s">
        <v>82</v>
      </c>
      <c r="AX1" s="6" t="s">
        <v>83</v>
      </c>
      <c r="AY1" s="6" t="s">
        <v>84</v>
      </c>
      <c r="AZ1" s="6" t="s">
        <v>112</v>
      </c>
      <c r="BA1" s="6" t="s">
        <v>85</v>
      </c>
      <c r="BB1" s="6" t="s">
        <v>334</v>
      </c>
      <c r="BC1" s="11" t="s">
        <v>335</v>
      </c>
      <c r="BD1" s="6" t="s">
        <v>86</v>
      </c>
      <c r="BE1" s="6" t="s">
        <v>113</v>
      </c>
      <c r="BF1" s="6" t="s">
        <v>114</v>
      </c>
      <c r="BG1" s="6" t="s">
        <v>115</v>
      </c>
      <c r="BH1" s="6" t="s">
        <v>336</v>
      </c>
      <c r="BI1" s="6" t="s">
        <v>116</v>
      </c>
      <c r="BJ1" s="6" t="s">
        <v>87</v>
      </c>
      <c r="BK1" s="6" t="s">
        <v>88</v>
      </c>
      <c r="BL1" s="6" t="s">
        <v>117</v>
      </c>
      <c r="BM1" s="6" t="s">
        <v>118</v>
      </c>
      <c r="BN1" s="6" t="s">
        <v>119</v>
      </c>
      <c r="BO1" s="6" t="s">
        <v>120</v>
      </c>
      <c r="BP1" s="6" t="s">
        <v>121</v>
      </c>
      <c r="BQ1" s="6" t="s">
        <v>122</v>
      </c>
      <c r="BR1" s="6" t="s">
        <v>89</v>
      </c>
      <c r="BS1" s="9" t="s">
        <v>27</v>
      </c>
      <c r="BT1" s="6" t="s">
        <v>340</v>
      </c>
      <c r="BU1" s="6" t="s">
        <v>341</v>
      </c>
      <c r="BV1" s="6" t="s">
        <v>342</v>
      </c>
      <c r="BW1" s="6" t="s">
        <v>343</v>
      </c>
      <c r="BX1" s="6" t="s">
        <v>344</v>
      </c>
      <c r="BY1" s="6" t="s">
        <v>345</v>
      </c>
      <c r="BZ1" s="6" t="s">
        <v>346</v>
      </c>
      <c r="CA1" s="9" t="s">
        <v>347</v>
      </c>
    </row>
    <row r="2" spans="1:79" x14ac:dyDescent="0.2">
      <c r="A2" s="14" t="s">
        <v>124</v>
      </c>
      <c r="B2" s="15" t="s">
        <v>123</v>
      </c>
      <c r="C2" s="16">
        <v>90.211634987245944</v>
      </c>
      <c r="D2" s="16">
        <v>91.119805809265202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20.282481691763351</v>
      </c>
      <c r="K2" s="16">
        <v>0</v>
      </c>
      <c r="L2" s="16">
        <v>5572.8388875174851</v>
      </c>
      <c r="M2" s="16">
        <v>152.57269809923474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229.7672179708714</v>
      </c>
      <c r="AS2" s="16">
        <v>0</v>
      </c>
      <c r="AT2" s="16">
        <v>0</v>
      </c>
      <c r="AU2" s="16">
        <v>0</v>
      </c>
      <c r="AV2" s="16">
        <v>0</v>
      </c>
      <c r="AW2" s="16">
        <v>0.30272360733975145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63.571957541347807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f t="shared" ref="BS2:BS65" si="0">SUM(C2:BR2)</f>
        <v>6220.6674072245532</v>
      </c>
      <c r="BT2" s="16">
        <v>0</v>
      </c>
      <c r="BU2" s="16">
        <v>0</v>
      </c>
      <c r="BV2" s="16">
        <v>0</v>
      </c>
      <c r="BW2" s="16">
        <v>232.79445404426889</v>
      </c>
      <c r="BX2" s="16">
        <v>0</v>
      </c>
      <c r="BY2" s="16">
        <v>904.53813873117747</v>
      </c>
      <c r="BZ2" s="16">
        <f t="shared" ref="BZ2:BZ65" si="1">SUM(BT2:BY2)</f>
        <v>1137.3325927754463</v>
      </c>
      <c r="CA2" s="16">
        <f>SUM(BZ2,BS2)</f>
        <v>7358</v>
      </c>
    </row>
    <row r="3" spans="1:79" x14ac:dyDescent="0.2">
      <c r="A3" s="14" t="s">
        <v>125</v>
      </c>
      <c r="B3" s="15" t="s">
        <v>18</v>
      </c>
      <c r="C3" s="16">
        <v>47.558405896592838</v>
      </c>
      <c r="D3" s="16">
        <v>160.17870433934314</v>
      </c>
      <c r="E3" s="16">
        <v>0.56060989269068184</v>
      </c>
      <c r="F3" s="16">
        <v>0</v>
      </c>
      <c r="G3" s="16">
        <v>0</v>
      </c>
      <c r="H3" s="16">
        <v>0</v>
      </c>
      <c r="I3" s="16">
        <v>0</v>
      </c>
      <c r="J3" s="16">
        <v>29.992629258951474</v>
      </c>
      <c r="K3" s="16">
        <v>0</v>
      </c>
      <c r="L3" s="16">
        <v>458.89034216136145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19.527911262058748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8.5960183545904538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  <c r="BK3" s="16">
        <v>7.5682335513242043</v>
      </c>
      <c r="BL3" s="16">
        <v>6.2289988076742422E-2</v>
      </c>
      <c r="BM3" s="16">
        <v>0</v>
      </c>
      <c r="BN3" s="16">
        <v>6.2289988076742422E-2</v>
      </c>
      <c r="BO3" s="16">
        <v>9.3434982115113641E-2</v>
      </c>
      <c r="BP3" s="16">
        <v>0</v>
      </c>
      <c r="BQ3" s="16">
        <v>0</v>
      </c>
      <c r="BR3" s="16">
        <v>0</v>
      </c>
      <c r="BS3" s="16">
        <f t="shared" si="0"/>
        <v>733.09086967518147</v>
      </c>
      <c r="BT3" s="16">
        <v>0</v>
      </c>
      <c r="BU3" s="16">
        <v>0</v>
      </c>
      <c r="BV3" s="16">
        <v>0</v>
      </c>
      <c r="BW3" s="16">
        <v>143.88987245727498</v>
      </c>
      <c r="BX3" s="16">
        <v>0</v>
      </c>
      <c r="BY3" s="16">
        <v>-14.980742132456552</v>
      </c>
      <c r="BZ3" s="16">
        <f t="shared" si="1"/>
        <v>128.90913032481842</v>
      </c>
      <c r="CA3" s="16">
        <f t="shared" ref="CA3:CA66" si="2">SUM(BZ3,BS3)</f>
        <v>861.99999999999989</v>
      </c>
    </row>
    <row r="4" spans="1:79" x14ac:dyDescent="0.2">
      <c r="A4" s="14" t="s">
        <v>126</v>
      </c>
      <c r="B4" s="15" t="s">
        <v>35</v>
      </c>
      <c r="C4" s="16">
        <v>1.1652305040930633</v>
      </c>
      <c r="D4" s="16">
        <v>5.2348125807841449E-2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1.6964670400689359</v>
      </c>
      <c r="M4" s="16">
        <v>0</v>
      </c>
      <c r="N4" s="16">
        <v>0</v>
      </c>
      <c r="O4" s="16">
        <v>10.490952175786298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0.12214562688496337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0.43041792330891854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f t="shared" si="0"/>
        <v>13.957561395950021</v>
      </c>
      <c r="BT4" s="16">
        <v>0</v>
      </c>
      <c r="BU4" s="16">
        <v>0</v>
      </c>
      <c r="BV4" s="16">
        <v>0</v>
      </c>
      <c r="BW4" s="16">
        <v>1.5510555794915984E-2</v>
      </c>
      <c r="BX4" s="16">
        <v>0</v>
      </c>
      <c r="BY4" s="16">
        <v>4.0269280482550629</v>
      </c>
      <c r="BZ4" s="16">
        <f t="shared" si="1"/>
        <v>4.0424386040499787</v>
      </c>
      <c r="CA4" s="16">
        <f t="shared" si="2"/>
        <v>18</v>
      </c>
    </row>
    <row r="5" spans="1:79" x14ac:dyDescent="0.2">
      <c r="A5" s="14" t="s">
        <v>127</v>
      </c>
      <c r="B5" s="15" t="s">
        <v>19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f t="shared" si="0"/>
        <v>0</v>
      </c>
      <c r="BT5" s="16">
        <v>0</v>
      </c>
      <c r="BU5" s="16">
        <v>0</v>
      </c>
      <c r="BV5" s="16">
        <v>0</v>
      </c>
      <c r="BW5" s="16">
        <v>0</v>
      </c>
      <c r="BX5" s="16">
        <v>0</v>
      </c>
      <c r="BY5" s="16">
        <v>0</v>
      </c>
      <c r="BZ5" s="16">
        <f t="shared" si="1"/>
        <v>0</v>
      </c>
      <c r="CA5" s="16">
        <f t="shared" si="2"/>
        <v>0</v>
      </c>
    </row>
    <row r="6" spans="1:79" x14ac:dyDescent="0.2">
      <c r="A6" s="14" t="s">
        <v>128</v>
      </c>
      <c r="B6" s="15" t="s">
        <v>36</v>
      </c>
      <c r="C6" s="16">
        <v>13.259405940594061</v>
      </c>
      <c r="D6" s="16">
        <v>1.111149375807146</v>
      </c>
      <c r="E6" s="16">
        <v>9.2983211364614723E-3</v>
      </c>
      <c r="F6" s="16">
        <v>0</v>
      </c>
      <c r="G6" s="16">
        <v>0</v>
      </c>
      <c r="H6" s="16">
        <v>0</v>
      </c>
      <c r="I6" s="16">
        <v>0</v>
      </c>
      <c r="J6" s="16">
        <v>3.1474817046922081</v>
      </c>
      <c r="K6" s="16">
        <v>0</v>
      </c>
      <c r="L6" s="16">
        <v>202.78243650452001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11.915798536375377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51.805596211795091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f t="shared" si="0"/>
        <v>284.03116659492036</v>
      </c>
      <c r="BT6" s="16">
        <v>0</v>
      </c>
      <c r="BU6" s="16">
        <v>0</v>
      </c>
      <c r="BV6" s="16">
        <v>0</v>
      </c>
      <c r="BW6" s="16">
        <v>0.54395178648299614</v>
      </c>
      <c r="BX6" s="16">
        <v>0</v>
      </c>
      <c r="BY6" s="16">
        <v>-14.575118381403358</v>
      </c>
      <c r="BZ6" s="16">
        <f t="shared" si="1"/>
        <v>-14.031166594920363</v>
      </c>
      <c r="CA6" s="16">
        <f t="shared" si="2"/>
        <v>270</v>
      </c>
    </row>
    <row r="7" spans="1:79" x14ac:dyDescent="0.2">
      <c r="A7" s="14" t="s">
        <v>129</v>
      </c>
      <c r="B7" s="15" t="s">
        <v>232</v>
      </c>
      <c r="C7" s="16">
        <v>143.67031512397512</v>
      </c>
      <c r="D7" s="16">
        <v>29.92003358688136</v>
      </c>
      <c r="E7" s="16">
        <v>2.1390793243109751</v>
      </c>
      <c r="F7" s="16">
        <v>0</v>
      </c>
      <c r="G7" s="16">
        <v>0</v>
      </c>
      <c r="H7" s="16">
        <v>0</v>
      </c>
      <c r="I7" s="16">
        <v>0</v>
      </c>
      <c r="J7" s="16">
        <v>1.4892324409759954</v>
      </c>
      <c r="K7" s="16">
        <v>0</v>
      </c>
      <c r="L7" s="16">
        <v>185.15220784352465</v>
      </c>
      <c r="M7" s="16">
        <v>0</v>
      </c>
      <c r="N7" s="16">
        <v>200.42360960189669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25.154489775758176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1.5433863479205767</v>
      </c>
      <c r="AP7" s="16">
        <v>0.1083078138891633</v>
      </c>
      <c r="AQ7" s="16">
        <v>0</v>
      </c>
      <c r="AR7" s="16">
        <v>12.076321248641708</v>
      </c>
      <c r="AS7" s="16">
        <v>0</v>
      </c>
      <c r="AT7" s="16">
        <v>0</v>
      </c>
      <c r="AU7" s="16">
        <v>0</v>
      </c>
      <c r="AV7" s="16">
        <v>0</v>
      </c>
      <c r="AW7" s="16">
        <v>9.9372419243307331</v>
      </c>
      <c r="AX7" s="16">
        <v>101.91765286970265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0.18953867430603574</v>
      </c>
      <c r="BF7" s="16">
        <v>0</v>
      </c>
      <c r="BG7" s="16">
        <v>0</v>
      </c>
      <c r="BH7" s="16">
        <v>0</v>
      </c>
      <c r="BI7" s="16">
        <v>6.2006223451545983</v>
      </c>
      <c r="BJ7" s="16">
        <v>0</v>
      </c>
      <c r="BK7" s="16">
        <v>18.818482663242122</v>
      </c>
      <c r="BL7" s="16">
        <v>11.995090388224835</v>
      </c>
      <c r="BM7" s="16">
        <v>2.2203101847278472</v>
      </c>
      <c r="BN7" s="16">
        <v>13.700938456979156</v>
      </c>
      <c r="BO7" s="16">
        <v>8.6917020646053533</v>
      </c>
      <c r="BP7" s="16">
        <v>2.7076953472290825E-2</v>
      </c>
      <c r="BQ7" s="16">
        <v>13.430168922256247</v>
      </c>
      <c r="BR7" s="16">
        <v>0</v>
      </c>
      <c r="BS7" s="16">
        <f t="shared" si="0"/>
        <v>788.80580855477626</v>
      </c>
      <c r="BT7" s="16">
        <v>0</v>
      </c>
      <c r="BU7" s="16">
        <v>1.8683097895880669</v>
      </c>
      <c r="BV7" s="16">
        <v>0</v>
      </c>
      <c r="BW7" s="16">
        <v>1946.8871085646549</v>
      </c>
      <c r="BX7" s="16">
        <v>0</v>
      </c>
      <c r="BY7" s="16">
        <v>3.4387730909809346</v>
      </c>
      <c r="BZ7" s="16">
        <f t="shared" si="1"/>
        <v>1952.1941914452239</v>
      </c>
      <c r="CA7" s="16">
        <f t="shared" si="2"/>
        <v>2741</v>
      </c>
    </row>
    <row r="8" spans="1:79" x14ac:dyDescent="0.2">
      <c r="A8" s="14" t="s">
        <v>130</v>
      </c>
      <c r="B8" s="15" t="s">
        <v>31</v>
      </c>
      <c r="C8" s="16">
        <v>8.2342850140914109E-2</v>
      </c>
      <c r="D8" s="16">
        <v>9.4106114446758982E-2</v>
      </c>
      <c r="E8" s="16">
        <v>4.7053057223379491E-2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70.291385859576039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0.87048155863252052</v>
      </c>
      <c r="AX8" s="16">
        <v>3.540742556059306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6.46979536821468E-2</v>
      </c>
      <c r="BL8" s="16">
        <v>4.7053057223379491E-2</v>
      </c>
      <c r="BM8" s="16">
        <v>0</v>
      </c>
      <c r="BN8" s="16">
        <v>4.1171425070457054E-2</v>
      </c>
      <c r="BO8" s="16">
        <v>0</v>
      </c>
      <c r="BP8" s="16">
        <v>0</v>
      </c>
      <c r="BQ8" s="16">
        <v>4.1171425070457054E-2</v>
      </c>
      <c r="BR8" s="16">
        <v>0</v>
      </c>
      <c r="BS8" s="16">
        <f t="shared" si="0"/>
        <v>75.120205857125356</v>
      </c>
      <c r="BT8" s="16">
        <v>0</v>
      </c>
      <c r="BU8" s="16">
        <v>0</v>
      </c>
      <c r="BV8" s="16">
        <v>0</v>
      </c>
      <c r="BW8" s="16">
        <v>19.291753461585589</v>
      </c>
      <c r="BX8" s="16">
        <v>1.5880406812890577</v>
      </c>
      <c r="BY8" s="16">
        <v>0</v>
      </c>
      <c r="BZ8" s="16">
        <f t="shared" si="1"/>
        <v>20.879794142874648</v>
      </c>
      <c r="CA8" s="16">
        <f t="shared" si="2"/>
        <v>96</v>
      </c>
    </row>
    <row r="9" spans="1:79" x14ac:dyDescent="0.2">
      <c r="A9" s="14" t="s">
        <v>131</v>
      </c>
      <c r="B9" s="15" t="s">
        <v>20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f t="shared" si="0"/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f t="shared" si="1"/>
        <v>0</v>
      </c>
      <c r="CA9" s="16">
        <f t="shared" si="2"/>
        <v>0</v>
      </c>
    </row>
    <row r="10" spans="1:79" x14ac:dyDescent="0.2">
      <c r="A10" s="14" t="s">
        <v>233</v>
      </c>
      <c r="B10" s="15" t="s">
        <v>234</v>
      </c>
      <c r="C10" s="16">
        <v>13.482002405848062</v>
      </c>
      <c r="D10" s="16">
        <v>1.5221615619505877</v>
      </c>
      <c r="E10" s="16">
        <v>5.43629129268067E-2</v>
      </c>
      <c r="F10" s="16">
        <v>0</v>
      </c>
      <c r="G10" s="16">
        <v>0</v>
      </c>
      <c r="H10" s="16">
        <v>0</v>
      </c>
      <c r="I10" s="16">
        <v>0</v>
      </c>
      <c r="J10" s="16">
        <v>5.43629129268067E-2</v>
      </c>
      <c r="K10" s="16">
        <v>0</v>
      </c>
      <c r="L10" s="16">
        <v>209.29721476820581</v>
      </c>
      <c r="M10" s="16">
        <v>1.5765244748773943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8.3718885907282328</v>
      </c>
      <c r="AS10" s="16">
        <v>0</v>
      </c>
      <c r="AT10" s="16">
        <v>0</v>
      </c>
      <c r="AU10" s="16">
        <v>0</v>
      </c>
      <c r="AV10" s="16">
        <v>0</v>
      </c>
      <c r="AW10" s="16">
        <v>1.7939761265846212</v>
      </c>
      <c r="AX10" s="16">
        <v>50.23133154436939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0.1087258258536134</v>
      </c>
      <c r="BG10" s="16">
        <v>0</v>
      </c>
      <c r="BH10" s="16">
        <v>0</v>
      </c>
      <c r="BI10" s="16">
        <v>0</v>
      </c>
      <c r="BJ10" s="16">
        <v>0</v>
      </c>
      <c r="BK10" s="16">
        <v>9.5678726751179788</v>
      </c>
      <c r="BL10" s="16">
        <v>5.7081058573147034</v>
      </c>
      <c r="BM10" s="16">
        <v>0.16308873878042007</v>
      </c>
      <c r="BN10" s="16">
        <v>5.4362912926806697</v>
      </c>
      <c r="BO10" s="16">
        <v>1.5765244748773943</v>
      </c>
      <c r="BP10" s="16">
        <v>0</v>
      </c>
      <c r="BQ10" s="16">
        <v>0.16308873878042007</v>
      </c>
      <c r="BR10" s="16">
        <v>0</v>
      </c>
      <c r="BS10" s="16">
        <f t="shared" si="0"/>
        <v>309.1075229018229</v>
      </c>
      <c r="BT10" s="16">
        <v>0</v>
      </c>
      <c r="BU10" s="16">
        <v>0.16308873878042007</v>
      </c>
      <c r="BV10" s="16">
        <v>0</v>
      </c>
      <c r="BW10" s="16">
        <v>2029.367539557694</v>
      </c>
      <c r="BX10" s="16">
        <v>11.3618488017026</v>
      </c>
      <c r="BY10" s="16">
        <v>0</v>
      </c>
      <c r="BZ10" s="16">
        <f t="shared" si="1"/>
        <v>2040.8924770981771</v>
      </c>
      <c r="CA10" s="16">
        <f t="shared" si="2"/>
        <v>2350</v>
      </c>
    </row>
    <row r="11" spans="1:79" x14ac:dyDescent="0.2">
      <c r="A11" s="14" t="s">
        <v>133</v>
      </c>
      <c r="B11" s="15" t="s">
        <v>132</v>
      </c>
      <c r="C11" s="16">
        <v>1.2312905126694167</v>
      </c>
      <c r="D11" s="16">
        <v>6.1832645845609902</v>
      </c>
      <c r="E11" s="16">
        <v>2.8874484384207425E-2</v>
      </c>
      <c r="F11" s="16">
        <v>0</v>
      </c>
      <c r="G11" s="16">
        <v>0</v>
      </c>
      <c r="H11" s="16">
        <v>0</v>
      </c>
      <c r="I11" s="16">
        <v>0</v>
      </c>
      <c r="J11" s="16">
        <v>127.9036535061874</v>
      </c>
      <c r="K11" s="16">
        <v>0</v>
      </c>
      <c r="L11" s="16">
        <v>8.2498526812021203E-2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1.6499705362404242E-2</v>
      </c>
      <c r="BH11" s="16">
        <v>0</v>
      </c>
      <c r="BI11" s="16">
        <v>0</v>
      </c>
      <c r="BJ11" s="16">
        <v>0</v>
      </c>
      <c r="BK11" s="16">
        <v>0.31555686505598113</v>
      </c>
      <c r="BL11" s="16">
        <v>0.13818503241013552</v>
      </c>
      <c r="BM11" s="16">
        <v>8.249852681202121E-3</v>
      </c>
      <c r="BN11" s="16">
        <v>0</v>
      </c>
      <c r="BO11" s="16">
        <v>0.21655863288155569</v>
      </c>
      <c r="BP11" s="16">
        <v>0</v>
      </c>
      <c r="BQ11" s="16">
        <v>0</v>
      </c>
      <c r="BR11" s="16">
        <v>0</v>
      </c>
      <c r="BS11" s="16">
        <f t="shared" si="0"/>
        <v>136.12463170300532</v>
      </c>
      <c r="BT11" s="16">
        <v>0</v>
      </c>
      <c r="BU11" s="16">
        <v>0</v>
      </c>
      <c r="BV11" s="16">
        <v>0</v>
      </c>
      <c r="BW11" s="16">
        <v>2.5512669416617562</v>
      </c>
      <c r="BX11" s="16">
        <v>34.410135533294053</v>
      </c>
      <c r="BY11" s="16">
        <v>-5.0860341779611078</v>
      </c>
      <c r="BZ11" s="16">
        <f t="shared" si="1"/>
        <v>31.875368296994704</v>
      </c>
      <c r="CA11" s="16">
        <f t="shared" si="2"/>
        <v>168.00000000000003</v>
      </c>
    </row>
    <row r="12" spans="1:79" x14ac:dyDescent="0.2">
      <c r="A12" s="14" t="s">
        <v>134</v>
      </c>
      <c r="B12" s="15" t="s">
        <v>21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f t="shared" si="0"/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f t="shared" si="1"/>
        <v>0</v>
      </c>
      <c r="CA12" s="16">
        <f t="shared" si="2"/>
        <v>0</v>
      </c>
    </row>
    <row r="13" spans="1:79" x14ac:dyDescent="0.2">
      <c r="A13" s="14" t="s">
        <v>135</v>
      </c>
      <c r="B13" s="15" t="s">
        <v>37</v>
      </c>
      <c r="C13" s="16">
        <v>6.7503245348334046E-2</v>
      </c>
      <c r="D13" s="16">
        <v>0.38424924275205541</v>
      </c>
      <c r="E13" s="16">
        <v>2.5962786672436176E-3</v>
      </c>
      <c r="F13" s="16">
        <v>0</v>
      </c>
      <c r="G13" s="16">
        <v>0</v>
      </c>
      <c r="H13" s="16">
        <v>0</v>
      </c>
      <c r="I13" s="16">
        <v>0</v>
      </c>
      <c r="J13" s="16">
        <v>14.039376893119861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f t="shared" si="0"/>
        <v>14.493725659887495</v>
      </c>
      <c r="BT13" s="16">
        <v>0</v>
      </c>
      <c r="BU13" s="16">
        <v>0</v>
      </c>
      <c r="BV13" s="16">
        <v>0</v>
      </c>
      <c r="BW13" s="16">
        <v>0.43617481609692771</v>
      </c>
      <c r="BX13" s="16">
        <v>7.0099524015577674E-2</v>
      </c>
      <c r="BY13" s="16">
        <v>0</v>
      </c>
      <c r="BZ13" s="16">
        <f t="shared" si="1"/>
        <v>0.50627434011250538</v>
      </c>
      <c r="CA13" s="16">
        <f t="shared" si="2"/>
        <v>15</v>
      </c>
    </row>
    <row r="14" spans="1:79" x14ac:dyDescent="0.2">
      <c r="A14" s="14" t="s">
        <v>235</v>
      </c>
      <c r="B14" s="15" t="s">
        <v>136</v>
      </c>
      <c r="C14" s="16">
        <v>0.72319951886934297</v>
      </c>
      <c r="D14" s="16">
        <v>13.623515260863027</v>
      </c>
      <c r="E14" s="16">
        <v>9.772966471207338E-3</v>
      </c>
      <c r="F14" s="16">
        <v>0</v>
      </c>
      <c r="G14" s="16">
        <v>0</v>
      </c>
      <c r="H14" s="16">
        <v>0</v>
      </c>
      <c r="I14" s="16">
        <v>0</v>
      </c>
      <c r="J14" s="16">
        <v>84.672981506540367</v>
      </c>
      <c r="K14" s="16">
        <v>0</v>
      </c>
      <c r="L14" s="16">
        <v>13.086002104946626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4.8864832356036683E-2</v>
      </c>
      <c r="AS14" s="16">
        <v>0</v>
      </c>
      <c r="AT14" s="16">
        <v>0</v>
      </c>
      <c r="AU14" s="16">
        <v>0</v>
      </c>
      <c r="AV14" s="16">
        <v>0</v>
      </c>
      <c r="AW14" s="16">
        <v>2.1891444895504435</v>
      </c>
      <c r="AX14" s="16">
        <v>10.354457976244174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0.32739437678544581</v>
      </c>
      <c r="BL14" s="16">
        <v>0.22966471207337244</v>
      </c>
      <c r="BM14" s="16">
        <v>5.3751315591640349E-2</v>
      </c>
      <c r="BN14" s="16">
        <v>0.29807547737182377</v>
      </c>
      <c r="BO14" s="16">
        <v>9.2843181476469708E-2</v>
      </c>
      <c r="BP14" s="16">
        <v>0</v>
      </c>
      <c r="BQ14" s="16">
        <v>0</v>
      </c>
      <c r="BR14" s="16">
        <v>0</v>
      </c>
      <c r="BS14" s="16">
        <f t="shared" si="0"/>
        <v>125.70966771913999</v>
      </c>
      <c r="BT14" s="16">
        <v>0</v>
      </c>
      <c r="BU14" s="16">
        <v>4.886483235603669E-3</v>
      </c>
      <c r="BV14" s="16">
        <v>0</v>
      </c>
      <c r="BW14" s="16">
        <v>68.801683957299645</v>
      </c>
      <c r="BX14" s="16">
        <v>0.6694482032777026</v>
      </c>
      <c r="BY14" s="16">
        <v>-0.18568636295293942</v>
      </c>
      <c r="BZ14" s="16">
        <f t="shared" si="1"/>
        <v>69.290332280860014</v>
      </c>
      <c r="CA14" s="16">
        <f t="shared" si="2"/>
        <v>195</v>
      </c>
    </row>
    <row r="15" spans="1:79" x14ac:dyDescent="0.2">
      <c r="A15" s="14" t="s">
        <v>138</v>
      </c>
      <c r="B15" s="15" t="s">
        <v>137</v>
      </c>
      <c r="C15" s="16">
        <v>114.65007315662322</v>
      </c>
      <c r="D15" s="16">
        <v>110.48004355371057</v>
      </c>
      <c r="E15" s="16">
        <v>139.00098676375515</v>
      </c>
      <c r="F15" s="16">
        <v>0.10296369389907789</v>
      </c>
      <c r="G15" s="16">
        <v>0</v>
      </c>
      <c r="H15" s="16">
        <v>0</v>
      </c>
      <c r="I15" s="16">
        <v>0</v>
      </c>
      <c r="J15" s="16">
        <v>19.923474769471571</v>
      </c>
      <c r="K15" s="16">
        <v>0</v>
      </c>
      <c r="L15" s="16">
        <v>10.19340569600871</v>
      </c>
      <c r="M15" s="16">
        <v>0.10296369389907789</v>
      </c>
      <c r="N15" s="16">
        <v>0.20592738779815578</v>
      </c>
      <c r="O15" s="16">
        <v>1.7503827962843241</v>
      </c>
      <c r="P15" s="16">
        <v>0.46333662254585051</v>
      </c>
      <c r="Q15" s="16">
        <v>0.46333662254585051</v>
      </c>
      <c r="R15" s="16">
        <v>134.62502977304433</v>
      </c>
      <c r="S15" s="16">
        <v>245.4654462554017</v>
      </c>
      <c r="T15" s="16">
        <v>0</v>
      </c>
      <c r="U15" s="16">
        <v>0</v>
      </c>
      <c r="V15" s="16">
        <v>0.10296369389907789</v>
      </c>
      <c r="W15" s="16">
        <v>12.20119772704073</v>
      </c>
      <c r="X15" s="16">
        <v>0</v>
      </c>
      <c r="Y15" s="16">
        <v>0</v>
      </c>
      <c r="Z15" s="16">
        <v>0</v>
      </c>
      <c r="AA15" s="16">
        <v>42.472523733369627</v>
      </c>
      <c r="AB15" s="16">
        <v>4.3759569907108107</v>
      </c>
      <c r="AC15" s="16">
        <v>65.227500085065842</v>
      </c>
      <c r="AD15" s="16">
        <v>0</v>
      </c>
      <c r="AE15" s="16">
        <v>0.41185477559631156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0.15444554084861681</v>
      </c>
      <c r="AM15" s="16">
        <v>0</v>
      </c>
      <c r="AN15" s="16">
        <v>0</v>
      </c>
      <c r="AO15" s="16">
        <v>0</v>
      </c>
      <c r="AP15" s="16">
        <v>51.121474020892165</v>
      </c>
      <c r="AQ15" s="16">
        <v>0</v>
      </c>
      <c r="AR15" s="16">
        <v>10.090442002109633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0.20592738779815578</v>
      </c>
      <c r="BG15" s="16">
        <v>0</v>
      </c>
      <c r="BH15" s="16">
        <v>0</v>
      </c>
      <c r="BI15" s="16">
        <v>0</v>
      </c>
      <c r="BJ15" s="16">
        <v>0</v>
      </c>
      <c r="BK15" s="16">
        <v>0.5663003164449284</v>
      </c>
      <c r="BL15" s="16">
        <v>0.46333662254585051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f t="shared" si="0"/>
        <v>964.82129368130938</v>
      </c>
      <c r="BT15" s="16">
        <v>0</v>
      </c>
      <c r="BU15" s="16">
        <v>0</v>
      </c>
      <c r="BV15" s="16">
        <v>0</v>
      </c>
      <c r="BW15" s="16">
        <v>513.32549593385284</v>
      </c>
      <c r="BX15" s="16">
        <v>67.80159243254279</v>
      </c>
      <c r="BY15" s="16">
        <v>-32.948382047704925</v>
      </c>
      <c r="BZ15" s="16">
        <f t="shared" si="1"/>
        <v>548.17870631869062</v>
      </c>
      <c r="CA15" s="16">
        <f t="shared" si="2"/>
        <v>1513</v>
      </c>
    </row>
    <row r="16" spans="1:79" x14ac:dyDescent="0.2">
      <c r="A16" s="14" t="s">
        <v>236</v>
      </c>
      <c r="B16" s="15" t="s">
        <v>38</v>
      </c>
      <c r="C16" s="16">
        <v>3.7068309951488132</v>
      </c>
      <c r="D16" s="16">
        <v>3.9994755473974037</v>
      </c>
      <c r="E16" s="16">
        <v>85.842401992919903</v>
      </c>
      <c r="F16" s="16">
        <v>0</v>
      </c>
      <c r="G16" s="16">
        <v>0</v>
      </c>
      <c r="H16" s="16">
        <v>0</v>
      </c>
      <c r="I16" s="16">
        <v>0</v>
      </c>
      <c r="J16" s="16">
        <v>228.36029893798349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6.8283728858004462</v>
      </c>
      <c r="AX16" s="16">
        <v>84.769371968008386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11.705782089943622</v>
      </c>
      <c r="BL16" s="16">
        <v>10.145011144617806</v>
      </c>
      <c r="BM16" s="16">
        <v>1.3656745771600891</v>
      </c>
      <c r="BN16" s="16">
        <v>11.705782089943622</v>
      </c>
      <c r="BO16" s="16">
        <v>2.9264455224859054</v>
      </c>
      <c r="BP16" s="16">
        <v>0</v>
      </c>
      <c r="BQ16" s="16">
        <v>0</v>
      </c>
      <c r="BR16" s="16">
        <v>0</v>
      </c>
      <c r="BS16" s="16">
        <f t="shared" si="0"/>
        <v>451.35544775140943</v>
      </c>
      <c r="BT16" s="16">
        <v>0</v>
      </c>
      <c r="BU16" s="16">
        <v>0.19509636816572704</v>
      </c>
      <c r="BV16" s="16">
        <v>0</v>
      </c>
      <c r="BW16" s="16">
        <v>1780.4494558804247</v>
      </c>
      <c r="BX16" s="16">
        <v>0</v>
      </c>
      <c r="BY16" s="16">
        <v>0</v>
      </c>
      <c r="BZ16" s="16">
        <f t="shared" si="1"/>
        <v>1780.6445522485903</v>
      </c>
      <c r="CA16" s="16">
        <f t="shared" si="2"/>
        <v>2232</v>
      </c>
    </row>
    <row r="17" spans="1:79" x14ac:dyDescent="0.2">
      <c r="A17" s="14" t="s">
        <v>139</v>
      </c>
      <c r="B17" s="15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6.7382605706428329</v>
      </c>
      <c r="J17" s="16">
        <v>13.476521141285666</v>
      </c>
      <c r="K17" s="16">
        <v>0</v>
      </c>
      <c r="L17" s="16">
        <v>12.634238569955311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53.906084565142663</v>
      </c>
      <c r="V17" s="16">
        <v>0</v>
      </c>
      <c r="W17" s="16">
        <v>81.701409419044353</v>
      </c>
      <c r="X17" s="16">
        <v>0</v>
      </c>
      <c r="Y17" s="16">
        <v>0</v>
      </c>
      <c r="Z17" s="16">
        <v>0</v>
      </c>
      <c r="AA17" s="16">
        <v>0</v>
      </c>
      <c r="AB17" s="16">
        <v>5.8959779993124783</v>
      </c>
      <c r="AC17" s="16">
        <v>9109.2860089377791</v>
      </c>
      <c r="AD17" s="16">
        <v>699.09453420419379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85.070539704365757</v>
      </c>
      <c r="AK17" s="16">
        <v>0</v>
      </c>
      <c r="AL17" s="16">
        <v>0</v>
      </c>
      <c r="AM17" s="16">
        <v>0</v>
      </c>
      <c r="AN17" s="16">
        <v>2157.0856651770368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8.422825713303542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f t="shared" si="0"/>
        <v>12233.312066002063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17.687933997937435</v>
      </c>
      <c r="BZ17" s="16">
        <f t="shared" si="1"/>
        <v>17.687933997937435</v>
      </c>
      <c r="CA17" s="16">
        <f t="shared" si="2"/>
        <v>12251</v>
      </c>
    </row>
    <row r="18" spans="1:79" x14ac:dyDescent="0.2">
      <c r="A18" s="14" t="s">
        <v>237</v>
      </c>
      <c r="B18" s="15" t="s">
        <v>140</v>
      </c>
      <c r="C18" s="16">
        <v>6.1985974551764027</v>
      </c>
      <c r="D18" s="16">
        <v>53.02414690572585</v>
      </c>
      <c r="E18" s="16">
        <v>1.5683198380566801</v>
      </c>
      <c r="F18" s="16">
        <v>35.025809716599191</v>
      </c>
      <c r="G18" s="16">
        <v>91.037232504337766</v>
      </c>
      <c r="H18" s="16">
        <v>0</v>
      </c>
      <c r="I18" s="16">
        <v>0</v>
      </c>
      <c r="J18" s="16">
        <v>7.2441440138808559</v>
      </c>
      <c r="K18" s="16">
        <v>0.97086466165413532</v>
      </c>
      <c r="L18" s="16">
        <v>36.07135627530365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0.29872758820127238</v>
      </c>
      <c r="T18" s="16">
        <v>0</v>
      </c>
      <c r="U18" s="16">
        <v>0</v>
      </c>
      <c r="V18" s="16">
        <v>25.541208791208788</v>
      </c>
      <c r="W18" s="16">
        <v>395.06723539618275</v>
      </c>
      <c r="X18" s="16">
        <v>9.1858733371891272</v>
      </c>
      <c r="Y18" s="16">
        <v>0</v>
      </c>
      <c r="Z18" s="16">
        <v>0</v>
      </c>
      <c r="AA18" s="16">
        <v>0</v>
      </c>
      <c r="AB18" s="16">
        <v>593.94512724117988</v>
      </c>
      <c r="AC18" s="16">
        <v>65.645387507229614</v>
      </c>
      <c r="AD18" s="16">
        <v>39.954814921920189</v>
      </c>
      <c r="AE18" s="16">
        <v>7.4681897050318094E-2</v>
      </c>
      <c r="AF18" s="16">
        <v>0</v>
      </c>
      <c r="AG18" s="16">
        <v>4.779641411220358</v>
      </c>
      <c r="AH18" s="16">
        <v>0</v>
      </c>
      <c r="AI18" s="16">
        <v>0</v>
      </c>
      <c r="AJ18" s="16">
        <v>3.5100491613649507</v>
      </c>
      <c r="AK18" s="16">
        <v>0</v>
      </c>
      <c r="AL18" s="16">
        <v>3.8087767495662233</v>
      </c>
      <c r="AM18" s="16">
        <v>0</v>
      </c>
      <c r="AN18" s="16">
        <v>0</v>
      </c>
      <c r="AO18" s="16">
        <v>46.078730480046268</v>
      </c>
      <c r="AP18" s="16">
        <v>691.55436668594564</v>
      </c>
      <c r="AQ18" s="16">
        <v>0</v>
      </c>
      <c r="AR18" s="16">
        <v>8.7377819548872182</v>
      </c>
      <c r="AS18" s="16">
        <v>0</v>
      </c>
      <c r="AT18" s="16">
        <v>0</v>
      </c>
      <c r="AU18" s="16">
        <v>0</v>
      </c>
      <c r="AV18" s="16">
        <v>0.44809138230190859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42.942090803932906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8.2150086755349907</v>
      </c>
      <c r="BL18" s="16">
        <v>1.9417293233082706</v>
      </c>
      <c r="BM18" s="16">
        <v>0</v>
      </c>
      <c r="BN18" s="16">
        <v>0.59745517640254475</v>
      </c>
      <c r="BO18" s="16">
        <v>7.4681897050318094E-2</v>
      </c>
      <c r="BP18" s="16">
        <v>0</v>
      </c>
      <c r="BQ18" s="16">
        <v>0</v>
      </c>
      <c r="BR18" s="16">
        <v>0</v>
      </c>
      <c r="BS18" s="16">
        <f t="shared" si="0"/>
        <v>2173.5419317524579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-107.54193175245805</v>
      </c>
      <c r="BZ18" s="16">
        <f t="shared" si="1"/>
        <v>-107.54193175245805</v>
      </c>
      <c r="CA18" s="16">
        <f t="shared" si="2"/>
        <v>2066</v>
      </c>
    </row>
    <row r="19" spans="1:79" x14ac:dyDescent="0.2">
      <c r="A19" s="14" t="s">
        <v>238</v>
      </c>
      <c r="B19" s="15" t="s">
        <v>141</v>
      </c>
      <c r="C19" s="16">
        <v>0</v>
      </c>
      <c r="D19" s="16">
        <v>0</v>
      </c>
      <c r="E19" s="16">
        <v>0</v>
      </c>
      <c r="F19" s="16">
        <v>0.32950037476462951</v>
      </c>
      <c r="G19" s="16">
        <v>1111.7342644558601</v>
      </c>
      <c r="H19" s="16">
        <v>23.559276795671011</v>
      </c>
      <c r="I19" s="16">
        <v>2.9655033728816655</v>
      </c>
      <c r="J19" s="16">
        <v>13.509515365349811</v>
      </c>
      <c r="K19" s="16">
        <v>0</v>
      </c>
      <c r="L19" s="16">
        <v>118.94963529003127</v>
      </c>
      <c r="M19" s="16">
        <v>23.724026983053324</v>
      </c>
      <c r="N19" s="16">
        <v>0</v>
      </c>
      <c r="O19" s="16">
        <v>18.61677117420157</v>
      </c>
      <c r="P19" s="16">
        <v>0</v>
      </c>
      <c r="Q19" s="16">
        <v>0</v>
      </c>
      <c r="R19" s="16">
        <v>8.2375093691157382</v>
      </c>
      <c r="S19" s="16">
        <v>109.72362479662164</v>
      </c>
      <c r="T19" s="16">
        <v>0</v>
      </c>
      <c r="U19" s="16">
        <v>22262.857571159577</v>
      </c>
      <c r="V19" s="16">
        <v>0</v>
      </c>
      <c r="W19" s="16">
        <v>274.80331255370101</v>
      </c>
      <c r="X19" s="16">
        <v>12.521014241055923</v>
      </c>
      <c r="Y19" s="16">
        <v>3.7892543097932396</v>
      </c>
      <c r="Z19" s="16">
        <v>5.4367561836163869</v>
      </c>
      <c r="AA19" s="16">
        <v>12.521014241055923</v>
      </c>
      <c r="AB19" s="16">
        <v>85.340597064039045</v>
      </c>
      <c r="AC19" s="16">
        <v>50.578307526370629</v>
      </c>
      <c r="AD19" s="16">
        <v>50.743057713752954</v>
      </c>
      <c r="AE19" s="16">
        <v>57.003564834280908</v>
      </c>
      <c r="AF19" s="16">
        <v>0</v>
      </c>
      <c r="AG19" s="16">
        <v>3.1302535602639807</v>
      </c>
      <c r="AH19" s="16">
        <v>2.4712528107347218</v>
      </c>
      <c r="AI19" s="16">
        <v>11.862013491526662</v>
      </c>
      <c r="AJ19" s="16">
        <v>24.712528107347215</v>
      </c>
      <c r="AK19" s="16">
        <v>0</v>
      </c>
      <c r="AL19" s="16">
        <v>0</v>
      </c>
      <c r="AM19" s="16">
        <v>0</v>
      </c>
      <c r="AN19" s="16">
        <v>2182.1162318787592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12.356264053673607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f t="shared" si="0"/>
        <v>26483.592621707085</v>
      </c>
      <c r="BT19" s="16">
        <v>0</v>
      </c>
      <c r="BU19" s="16">
        <v>0</v>
      </c>
      <c r="BV19" s="16">
        <v>0</v>
      </c>
      <c r="BW19" s="16">
        <v>0</v>
      </c>
      <c r="BX19" s="16">
        <v>1350.9515365349812</v>
      </c>
      <c r="BY19" s="16">
        <v>-798.54415824207967</v>
      </c>
      <c r="BZ19" s="16">
        <f t="shared" si="1"/>
        <v>552.40737829290151</v>
      </c>
      <c r="CA19" s="16">
        <f t="shared" si="2"/>
        <v>27035.999999999985</v>
      </c>
    </row>
    <row r="20" spans="1:79" x14ac:dyDescent="0.2">
      <c r="A20" s="14" t="s">
        <v>239</v>
      </c>
      <c r="B20" s="15" t="s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12.210012016950225</v>
      </c>
      <c r="I20" s="16">
        <v>0.21567263297704128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0.89210043640503445</v>
      </c>
      <c r="AC20" s="16">
        <v>146.3191765226741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2.9409904496869269E-2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f t="shared" si="0"/>
        <v>159.66637151350326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-4.6663715135032575</v>
      </c>
      <c r="BZ20" s="16">
        <f t="shared" si="1"/>
        <v>-4.6663715135032575</v>
      </c>
      <c r="CA20" s="16">
        <f t="shared" si="2"/>
        <v>155</v>
      </c>
    </row>
    <row r="21" spans="1:79" x14ac:dyDescent="0.2">
      <c r="A21" s="14" t="s">
        <v>240</v>
      </c>
      <c r="B21" s="15" t="s">
        <v>142</v>
      </c>
      <c r="C21" s="16">
        <v>0</v>
      </c>
      <c r="D21" s="16">
        <v>0</v>
      </c>
      <c r="E21" s="16">
        <v>0</v>
      </c>
      <c r="F21" s="16">
        <v>0</v>
      </c>
      <c r="G21" s="16">
        <v>35.985626829917486</v>
      </c>
      <c r="H21" s="16">
        <v>7.4453021027415494</v>
      </c>
      <c r="I21" s="16">
        <v>493.87170614852272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19.233697098749005</v>
      </c>
      <c r="AC21" s="16">
        <v>885.37050838434925</v>
      </c>
      <c r="AD21" s="16">
        <v>3217.6113920681396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5.2737556561085981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0.31022092094756459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f t="shared" si="0"/>
        <v>4665.1022092094754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-3.1022092094756455</v>
      </c>
      <c r="BZ21" s="16">
        <f t="shared" si="1"/>
        <v>-3.1022092094756455</v>
      </c>
      <c r="CA21" s="16">
        <f t="shared" si="2"/>
        <v>4662</v>
      </c>
    </row>
    <row r="22" spans="1:79" x14ac:dyDescent="0.2">
      <c r="A22" s="14" t="s">
        <v>144</v>
      </c>
      <c r="B22" s="17" t="s">
        <v>143</v>
      </c>
      <c r="C22" s="16">
        <v>0.11326006158469602</v>
      </c>
      <c r="D22" s="16">
        <v>34.078694085706317</v>
      </c>
      <c r="E22" s="16">
        <v>1.2584451287188448E-2</v>
      </c>
      <c r="F22" s="16">
        <v>0</v>
      </c>
      <c r="G22" s="16">
        <v>0</v>
      </c>
      <c r="H22" s="16">
        <v>0</v>
      </c>
      <c r="I22" s="16">
        <v>0</v>
      </c>
      <c r="J22" s="16">
        <v>76.085592482341355</v>
      </c>
      <c r="K22" s="16">
        <v>0</v>
      </c>
      <c r="L22" s="16">
        <v>8.3938290085546949</v>
      </c>
      <c r="M22" s="16">
        <v>0</v>
      </c>
      <c r="N22" s="16">
        <v>0</v>
      </c>
      <c r="O22" s="16">
        <v>0</v>
      </c>
      <c r="P22" s="16">
        <v>0</v>
      </c>
      <c r="Q22" s="16">
        <v>24.841706840909996</v>
      </c>
      <c r="R22" s="16">
        <v>0</v>
      </c>
      <c r="S22" s="16">
        <v>0</v>
      </c>
      <c r="T22" s="16">
        <v>0</v>
      </c>
      <c r="U22" s="16">
        <v>0</v>
      </c>
      <c r="V22" s="16">
        <v>16.032590939878084</v>
      </c>
      <c r="W22" s="16">
        <v>0</v>
      </c>
      <c r="X22" s="16">
        <v>0</v>
      </c>
      <c r="Y22" s="16">
        <v>32.480468772233387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1.0822628106982066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1.2584451287188448E-2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5.0967027713113211</v>
      </c>
      <c r="AX22" s="16">
        <v>225.06032682007822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20.92794249059439</v>
      </c>
      <c r="BL22" s="16">
        <v>15.365615021657096</v>
      </c>
      <c r="BM22" s="16">
        <v>2.4413835497145588</v>
      </c>
      <c r="BN22" s="16">
        <v>17.555309545627885</v>
      </c>
      <c r="BO22" s="16">
        <v>7.4374107107283729</v>
      </c>
      <c r="BP22" s="16">
        <v>5.0337805148753793E-2</v>
      </c>
      <c r="BQ22" s="16">
        <v>1.6989009237704404</v>
      </c>
      <c r="BR22" s="16">
        <v>0</v>
      </c>
      <c r="BS22" s="16">
        <f t="shared" si="0"/>
        <v>488.76750354311213</v>
      </c>
      <c r="BT22" s="16">
        <v>0</v>
      </c>
      <c r="BU22" s="16">
        <v>0.31461128217971118</v>
      </c>
      <c r="BV22" s="16">
        <v>0</v>
      </c>
      <c r="BW22" s="16">
        <v>1736.2641596421031</v>
      </c>
      <c r="BX22" s="16">
        <v>0</v>
      </c>
      <c r="BY22" s="16">
        <v>-14.346274467394831</v>
      </c>
      <c r="BZ22" s="16">
        <f t="shared" si="1"/>
        <v>1722.2324964568879</v>
      </c>
      <c r="CA22" s="16">
        <f t="shared" si="2"/>
        <v>2211</v>
      </c>
    </row>
    <row r="23" spans="1:79" x14ac:dyDescent="0.2">
      <c r="A23" s="14" t="s">
        <v>146</v>
      </c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f t="shared" si="0"/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f t="shared" si="1"/>
        <v>0</v>
      </c>
      <c r="CA23" s="16">
        <f t="shared" si="2"/>
        <v>0</v>
      </c>
    </row>
    <row r="24" spans="1:79" x14ac:dyDescent="0.2">
      <c r="A24" s="18" t="s">
        <v>148</v>
      </c>
      <c r="B24" s="15" t="s">
        <v>147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4.2372105263157893</v>
      </c>
      <c r="K24" s="16">
        <v>0</v>
      </c>
      <c r="L24" s="16">
        <v>4.212280701754386E-2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0.4478771929824561</v>
      </c>
      <c r="AS24" s="16">
        <v>0</v>
      </c>
      <c r="AT24" s="16">
        <v>0</v>
      </c>
      <c r="AU24" s="16">
        <v>0</v>
      </c>
      <c r="AV24" s="16">
        <v>0</v>
      </c>
      <c r="AW24" s="16">
        <v>4.2982456140350879E-2</v>
      </c>
      <c r="AX24" s="16">
        <v>4.2105614035087715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0.29571929824561405</v>
      </c>
      <c r="BL24" s="16">
        <v>0.23296491228070176</v>
      </c>
      <c r="BM24" s="16">
        <v>4.0403508771929823E-2</v>
      </c>
      <c r="BN24" s="16">
        <v>0.27164912280701753</v>
      </c>
      <c r="BO24" s="16">
        <v>0.12894736842105262</v>
      </c>
      <c r="BP24" s="16">
        <v>0</v>
      </c>
      <c r="BQ24" s="16">
        <v>3.8684210526315786E-2</v>
      </c>
      <c r="BR24" s="16">
        <v>0</v>
      </c>
      <c r="BS24" s="16">
        <f t="shared" si="0"/>
        <v>9.9891228070175426</v>
      </c>
      <c r="BT24" s="16">
        <v>0</v>
      </c>
      <c r="BU24" s="16">
        <v>0</v>
      </c>
      <c r="BV24" s="16">
        <v>0</v>
      </c>
      <c r="BW24" s="16">
        <v>38.967894736842105</v>
      </c>
      <c r="BX24" s="16">
        <v>0</v>
      </c>
      <c r="BY24" s="16">
        <v>4.2982456140350879E-2</v>
      </c>
      <c r="BZ24" s="16">
        <f t="shared" si="1"/>
        <v>39.010877192982456</v>
      </c>
      <c r="CA24" s="16">
        <f t="shared" si="2"/>
        <v>49</v>
      </c>
    </row>
    <row r="25" spans="1:79" x14ac:dyDescent="0.2">
      <c r="A25" s="18" t="s">
        <v>149</v>
      </c>
      <c r="B25" s="15" t="s">
        <v>22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6.6384566384566392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4.7796887796887804</v>
      </c>
      <c r="AX25" s="16">
        <v>380.78187278187278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19.915369915369915</v>
      </c>
      <c r="BL25" s="16">
        <v>15.666757666757668</v>
      </c>
      <c r="BM25" s="16">
        <v>0.79661479661479662</v>
      </c>
      <c r="BN25" s="16">
        <v>19.384293384293382</v>
      </c>
      <c r="BO25" s="16">
        <v>3.1864591864591865</v>
      </c>
      <c r="BP25" s="16">
        <v>0</v>
      </c>
      <c r="BQ25" s="16">
        <v>2.3898443898443902</v>
      </c>
      <c r="BR25" s="16">
        <v>0</v>
      </c>
      <c r="BS25" s="16">
        <f t="shared" si="0"/>
        <v>453.53935753935747</v>
      </c>
      <c r="BT25" s="16">
        <v>0</v>
      </c>
      <c r="BU25" s="16">
        <v>0</v>
      </c>
      <c r="BV25" s="16">
        <v>0</v>
      </c>
      <c r="BW25" s="16">
        <v>2517.5682955682955</v>
      </c>
      <c r="BX25" s="16">
        <v>0</v>
      </c>
      <c r="BY25" s="16">
        <v>-53.107653107653114</v>
      </c>
      <c r="BZ25" s="16">
        <f t="shared" si="1"/>
        <v>2464.4606424606422</v>
      </c>
      <c r="CA25" s="16">
        <f t="shared" si="2"/>
        <v>2917.9999999999995</v>
      </c>
    </row>
    <row r="26" spans="1:79" x14ac:dyDescent="0.2">
      <c r="A26" s="18" t="s">
        <v>150</v>
      </c>
      <c r="B26" s="15" t="s">
        <v>23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f t="shared" si="0"/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f t="shared" si="1"/>
        <v>0</v>
      </c>
      <c r="CA26" s="16">
        <f t="shared" si="2"/>
        <v>0</v>
      </c>
    </row>
    <row r="27" spans="1:79" x14ac:dyDescent="0.2">
      <c r="A27" s="18" t="s">
        <v>241</v>
      </c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180.46429720000415</v>
      </c>
      <c r="K27" s="16">
        <v>0</v>
      </c>
      <c r="L27" s="16">
        <v>49.563401906777464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0.50169618125797522</v>
      </c>
      <c r="Y27" s="16">
        <v>0</v>
      </c>
      <c r="Z27" s="16">
        <v>4.1808015104831266E-2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0.39717614349589703</v>
      </c>
      <c r="AS27" s="16">
        <v>0</v>
      </c>
      <c r="AT27" s="16">
        <v>0</v>
      </c>
      <c r="AU27" s="16">
        <v>0</v>
      </c>
      <c r="AV27" s="16">
        <v>0</v>
      </c>
      <c r="AW27" s="16">
        <v>2.7593289969188635</v>
      </c>
      <c r="AX27" s="16">
        <v>46.908592947620683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2.0904007552415633E-2</v>
      </c>
      <c r="BG27" s="16">
        <v>0</v>
      </c>
      <c r="BH27" s="16">
        <v>0</v>
      </c>
      <c r="BI27" s="16">
        <v>0</v>
      </c>
      <c r="BJ27" s="16">
        <v>0</v>
      </c>
      <c r="BK27" s="16">
        <v>5.0796738352369983</v>
      </c>
      <c r="BL27" s="16">
        <v>3.7209133443299822</v>
      </c>
      <c r="BM27" s="16">
        <v>0.52260018881039083</v>
      </c>
      <c r="BN27" s="16">
        <v>4.7034016992935177</v>
      </c>
      <c r="BO27" s="16">
        <v>2.3412488458705507</v>
      </c>
      <c r="BP27" s="16">
        <v>0</v>
      </c>
      <c r="BQ27" s="16">
        <v>1.1497204153828597</v>
      </c>
      <c r="BR27" s="16">
        <v>0</v>
      </c>
      <c r="BS27" s="16">
        <f t="shared" si="0"/>
        <v>298.17476372765657</v>
      </c>
      <c r="BT27" s="16">
        <v>0</v>
      </c>
      <c r="BU27" s="16">
        <v>8.3616030209662531E-2</v>
      </c>
      <c r="BV27" s="16">
        <v>0</v>
      </c>
      <c r="BW27" s="16">
        <v>1708.003745085224</v>
      </c>
      <c r="BX27" s="16">
        <v>0</v>
      </c>
      <c r="BY27" s="16">
        <v>8.7378751569097339</v>
      </c>
      <c r="BZ27" s="16">
        <f t="shared" si="1"/>
        <v>1716.8252362723433</v>
      </c>
      <c r="CA27" s="16">
        <f t="shared" si="2"/>
        <v>2015</v>
      </c>
    </row>
    <row r="28" spans="1:79" x14ac:dyDescent="0.2">
      <c r="A28" s="18" t="s">
        <v>242</v>
      </c>
      <c r="B28" s="15" t="s">
        <v>55</v>
      </c>
      <c r="C28" s="16">
        <v>3.274760383386581E-2</v>
      </c>
      <c r="D28" s="16">
        <v>0.16029090297629056</v>
      </c>
      <c r="E28" s="16">
        <v>1.7235580965192533E-3</v>
      </c>
      <c r="F28" s="16">
        <v>0</v>
      </c>
      <c r="G28" s="16">
        <v>0</v>
      </c>
      <c r="H28" s="16">
        <v>0</v>
      </c>
      <c r="I28" s="16">
        <v>0</v>
      </c>
      <c r="J28" s="16">
        <v>0.88590886161089621</v>
      </c>
      <c r="K28" s="16">
        <v>2.252690432150664</v>
      </c>
      <c r="L28" s="16">
        <v>10.558516899276945</v>
      </c>
      <c r="M28" s="16">
        <v>2.5060534723389947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1.3426517571884984</v>
      </c>
      <c r="W28" s="16">
        <v>0</v>
      </c>
      <c r="X28" s="16">
        <v>0.94968051118210861</v>
      </c>
      <c r="Y28" s="16">
        <v>0</v>
      </c>
      <c r="Z28" s="16">
        <v>1.7235580965192533E-3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2.5853371447788803E-2</v>
      </c>
      <c r="AS28" s="16">
        <v>0</v>
      </c>
      <c r="AT28" s="16">
        <v>0</v>
      </c>
      <c r="AU28" s="16">
        <v>0</v>
      </c>
      <c r="AV28" s="16">
        <v>0</v>
      </c>
      <c r="AW28" s="16">
        <v>5.1706742895577607E-3</v>
      </c>
      <c r="AX28" s="16">
        <v>2.5974020514545146</v>
      </c>
      <c r="AY28" s="16">
        <v>0</v>
      </c>
      <c r="AZ28" s="16">
        <v>0</v>
      </c>
      <c r="BA28" s="16">
        <v>0</v>
      </c>
      <c r="BB28" s="16">
        <v>0</v>
      </c>
      <c r="BC28" s="16">
        <v>5.1706742895577607E-3</v>
      </c>
      <c r="BD28" s="16">
        <v>0</v>
      </c>
      <c r="BE28" s="16">
        <v>0</v>
      </c>
      <c r="BF28" s="16">
        <v>3.4471161930385067E-3</v>
      </c>
      <c r="BG28" s="16">
        <v>0</v>
      </c>
      <c r="BH28" s="16">
        <v>0</v>
      </c>
      <c r="BI28" s="16">
        <v>1.7235580965192533E-3</v>
      </c>
      <c r="BJ28" s="16">
        <v>0</v>
      </c>
      <c r="BK28" s="16">
        <v>0.23440390112661846</v>
      </c>
      <c r="BL28" s="16">
        <v>0.18614427442407938</v>
      </c>
      <c r="BM28" s="16">
        <v>1.3788464772154027E-2</v>
      </c>
      <c r="BN28" s="16">
        <v>0.2154447620649067</v>
      </c>
      <c r="BO28" s="16">
        <v>5.6877417185135365E-2</v>
      </c>
      <c r="BP28" s="16">
        <v>0</v>
      </c>
      <c r="BQ28" s="16">
        <v>1.3788464772154027E-2</v>
      </c>
      <c r="BR28" s="16">
        <v>0</v>
      </c>
      <c r="BS28" s="16">
        <f t="shared" si="0"/>
        <v>22.051202286867326</v>
      </c>
      <c r="BT28" s="16">
        <v>0</v>
      </c>
      <c r="BU28" s="16">
        <v>0</v>
      </c>
      <c r="BV28" s="16">
        <v>0</v>
      </c>
      <c r="BW28" s="16">
        <v>16.160080712964522</v>
      </c>
      <c r="BX28" s="16">
        <v>0</v>
      </c>
      <c r="BY28" s="16">
        <v>2.7887170001681518</v>
      </c>
      <c r="BZ28" s="16">
        <f t="shared" si="1"/>
        <v>18.948797713132674</v>
      </c>
      <c r="CA28" s="16">
        <f t="shared" si="2"/>
        <v>41</v>
      </c>
    </row>
    <row r="29" spans="1:79" x14ac:dyDescent="0.2">
      <c r="A29" s="18" t="s">
        <v>151</v>
      </c>
      <c r="B29" s="15" t="s">
        <v>243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19.963420903114091</v>
      </c>
      <c r="K29" s="16">
        <v>0</v>
      </c>
      <c r="L29" s="16">
        <v>295.34119747842317</v>
      </c>
      <c r="M29" s="16">
        <v>60.183842428505727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0.78287925110251344</v>
      </c>
      <c r="AT29" s="16">
        <v>0</v>
      </c>
      <c r="AU29" s="16">
        <v>0</v>
      </c>
      <c r="AV29" s="16">
        <v>0</v>
      </c>
      <c r="AW29" s="16">
        <v>0.19571981277562836</v>
      </c>
      <c r="AX29" s="16">
        <v>221.35910824923567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0.19571981277562836</v>
      </c>
      <c r="BG29" s="16">
        <v>0</v>
      </c>
      <c r="BH29" s="16">
        <v>0</v>
      </c>
      <c r="BI29" s="16">
        <v>0</v>
      </c>
      <c r="BJ29" s="16">
        <v>0</v>
      </c>
      <c r="BK29" s="16">
        <v>57.248045236871292</v>
      </c>
      <c r="BL29" s="16">
        <v>42.079759746760104</v>
      </c>
      <c r="BM29" s="16">
        <v>4.8929953193907094</v>
      </c>
      <c r="BN29" s="16">
        <v>47.657774410865507</v>
      </c>
      <c r="BO29" s="16">
        <v>12.428208111252401</v>
      </c>
      <c r="BP29" s="16">
        <v>0</v>
      </c>
      <c r="BQ29" s="16">
        <v>0.97859906387814177</v>
      </c>
      <c r="BR29" s="16">
        <v>0</v>
      </c>
      <c r="BS29" s="16">
        <f t="shared" si="0"/>
        <v>763.30726982495071</v>
      </c>
      <c r="BT29" s="16">
        <v>0</v>
      </c>
      <c r="BU29" s="16">
        <v>0.78287925110251344</v>
      </c>
      <c r="BV29" s="16">
        <v>0</v>
      </c>
      <c r="BW29" s="16">
        <v>2839.0137442168775</v>
      </c>
      <c r="BX29" s="16">
        <v>0</v>
      </c>
      <c r="BY29" s="16">
        <v>13.896106707069613</v>
      </c>
      <c r="BZ29" s="16">
        <f t="shared" si="1"/>
        <v>2853.6927301750497</v>
      </c>
      <c r="CA29" s="16">
        <f t="shared" si="2"/>
        <v>3617.0000000000005</v>
      </c>
    </row>
    <row r="30" spans="1:79" x14ac:dyDescent="0.2">
      <c r="A30" s="18" t="s">
        <v>153</v>
      </c>
      <c r="B30" s="15" t="s">
        <v>152</v>
      </c>
      <c r="C30" s="16">
        <v>23.154424135276169</v>
      </c>
      <c r="D30" s="16">
        <v>131.71953862385584</v>
      </c>
      <c r="E30" s="16">
        <v>0.30668111437451878</v>
      </c>
      <c r="F30" s="16">
        <v>0</v>
      </c>
      <c r="G30" s="16">
        <v>0</v>
      </c>
      <c r="H30" s="16">
        <v>0</v>
      </c>
      <c r="I30" s="16">
        <v>0</v>
      </c>
      <c r="J30" s="16">
        <v>510.57294191451138</v>
      </c>
      <c r="K30" s="16">
        <v>0</v>
      </c>
      <c r="L30" s="16">
        <v>1025.797214063703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230.82865208588782</v>
      </c>
      <c r="W30" s="16">
        <v>0.1022270381248396</v>
      </c>
      <c r="X30" s="16">
        <v>5.6224870968661786</v>
      </c>
      <c r="Y30" s="16">
        <v>55.458168182725487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0.40890815249935841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25.096737859648123</v>
      </c>
      <c r="AS30" s="16">
        <v>0</v>
      </c>
      <c r="AT30" s="16">
        <v>0</v>
      </c>
      <c r="AU30" s="16">
        <v>0</v>
      </c>
      <c r="AV30" s="16">
        <v>0</v>
      </c>
      <c r="AW30" s="16">
        <v>0.25556759531209899</v>
      </c>
      <c r="AX30" s="16">
        <v>190.29563146938892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5.1113519062419802E-2</v>
      </c>
      <c r="BG30" s="16">
        <v>0</v>
      </c>
      <c r="BH30" s="16">
        <v>0</v>
      </c>
      <c r="BI30" s="16">
        <v>0</v>
      </c>
      <c r="BJ30" s="16">
        <v>0</v>
      </c>
      <c r="BK30" s="16">
        <v>8.6381847215489476</v>
      </c>
      <c r="BL30" s="16">
        <v>6.7469845162394133</v>
      </c>
      <c r="BM30" s="16">
        <v>0.46002167156177826</v>
      </c>
      <c r="BN30" s="16">
        <v>8.1781630499871678</v>
      </c>
      <c r="BO30" s="16">
        <v>1.7378596481222732</v>
      </c>
      <c r="BP30" s="16">
        <v>0</v>
      </c>
      <c r="BQ30" s="16">
        <v>0.61336222874903756</v>
      </c>
      <c r="BR30" s="16">
        <v>0</v>
      </c>
      <c r="BS30" s="16">
        <f t="shared" si="0"/>
        <v>2226.0448686874447</v>
      </c>
      <c r="BT30" s="16">
        <v>0</v>
      </c>
      <c r="BU30" s="16">
        <v>0</v>
      </c>
      <c r="BV30" s="16">
        <v>0</v>
      </c>
      <c r="BW30" s="16">
        <v>1268.688656648322</v>
      </c>
      <c r="BX30" s="16">
        <v>0</v>
      </c>
      <c r="BY30" s="16">
        <v>90.266474664233371</v>
      </c>
      <c r="BZ30" s="16">
        <f t="shared" si="1"/>
        <v>1358.9551313125553</v>
      </c>
      <c r="CA30" s="16">
        <f t="shared" si="2"/>
        <v>3585</v>
      </c>
    </row>
    <row r="31" spans="1:79" x14ac:dyDescent="0.2">
      <c r="A31" s="18" t="s">
        <v>154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4.06909239574816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1.5731807031888798</v>
      </c>
      <c r="AR31" s="16">
        <v>0.39329517579721995</v>
      </c>
      <c r="AS31" s="16">
        <v>0</v>
      </c>
      <c r="AT31" s="16">
        <v>0</v>
      </c>
      <c r="AU31" s="16">
        <v>0.48405560098119382</v>
      </c>
      <c r="AV31" s="16">
        <v>0</v>
      </c>
      <c r="AW31" s="16">
        <v>1.4219133278822567</v>
      </c>
      <c r="AX31" s="16">
        <v>41.069092395748157</v>
      </c>
      <c r="AY31" s="16">
        <v>0</v>
      </c>
      <c r="AZ31" s="16">
        <v>0</v>
      </c>
      <c r="BA31" s="16">
        <v>0</v>
      </c>
      <c r="BB31" s="16">
        <v>0</v>
      </c>
      <c r="BC31" s="16">
        <v>2.5564186426819298</v>
      </c>
      <c r="BD31" s="16">
        <v>0.30253475061324614</v>
      </c>
      <c r="BE31" s="16">
        <v>0.24202780049059691</v>
      </c>
      <c r="BF31" s="16">
        <v>0</v>
      </c>
      <c r="BG31" s="16">
        <v>0</v>
      </c>
      <c r="BH31" s="16">
        <v>0</v>
      </c>
      <c r="BI31" s="16">
        <v>1.5126737530662307E-2</v>
      </c>
      <c r="BJ31" s="16">
        <v>0</v>
      </c>
      <c r="BK31" s="16">
        <v>1.8757154538021259</v>
      </c>
      <c r="BL31" s="16">
        <v>1.4824202780049058</v>
      </c>
      <c r="BM31" s="16">
        <v>0.16639411283728536</v>
      </c>
      <c r="BN31" s="16">
        <v>1.6034341782502044</v>
      </c>
      <c r="BO31" s="16">
        <v>0.99836467702371223</v>
      </c>
      <c r="BP31" s="16">
        <v>0</v>
      </c>
      <c r="BQ31" s="16">
        <v>0.24202780049059691</v>
      </c>
      <c r="BR31" s="16">
        <v>0</v>
      </c>
      <c r="BS31" s="16">
        <f t="shared" si="0"/>
        <v>58.49509403107114</v>
      </c>
      <c r="BT31" s="16">
        <v>0</v>
      </c>
      <c r="BU31" s="16">
        <v>3.0253475061324614E-2</v>
      </c>
      <c r="BV31" s="16">
        <v>0</v>
      </c>
      <c r="BW31" s="16">
        <v>285.57767784137366</v>
      </c>
      <c r="BX31" s="16">
        <v>0</v>
      </c>
      <c r="BY31" s="16">
        <v>-11.103025347506133</v>
      </c>
      <c r="BZ31" s="16">
        <f t="shared" si="1"/>
        <v>274.50490596892882</v>
      </c>
      <c r="CA31" s="16">
        <f t="shared" si="2"/>
        <v>332.99999999999994</v>
      </c>
    </row>
    <row r="32" spans="1:79" x14ac:dyDescent="0.2">
      <c r="A32" s="18" t="s">
        <v>155</v>
      </c>
      <c r="B32" s="15" t="s">
        <v>40</v>
      </c>
      <c r="C32" s="16">
        <v>0.52497898963488654</v>
      </c>
      <c r="D32" s="16">
        <v>1.3416129735113766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12.657826750085599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0.29165499424160368</v>
      </c>
      <c r="AX32" s="16">
        <v>47.743922557350515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12.249509758147353</v>
      </c>
      <c r="BL32" s="16">
        <v>8.953808323217233</v>
      </c>
      <c r="BM32" s="16">
        <v>0.7583029850281694</v>
      </c>
      <c r="BN32" s="16">
        <v>10.207924798456128</v>
      </c>
      <c r="BO32" s="16">
        <v>2.5082329504777912</v>
      </c>
      <c r="BP32" s="16">
        <v>0</v>
      </c>
      <c r="BQ32" s="16">
        <v>0.61247548790736772</v>
      </c>
      <c r="BR32" s="16">
        <v>0</v>
      </c>
      <c r="BS32" s="16">
        <f t="shared" si="0"/>
        <v>97.850250568058016</v>
      </c>
      <c r="BT32" s="16">
        <v>0</v>
      </c>
      <c r="BU32" s="16">
        <v>0.17499299654496217</v>
      </c>
      <c r="BV32" s="16">
        <v>0</v>
      </c>
      <c r="BW32" s="16">
        <v>750.39913468422208</v>
      </c>
      <c r="BX32" s="16">
        <v>0</v>
      </c>
      <c r="BY32" s="16">
        <v>88.575621751175021</v>
      </c>
      <c r="BZ32" s="16">
        <f t="shared" si="1"/>
        <v>839.14974943194204</v>
      </c>
      <c r="CA32" s="16">
        <f t="shared" si="2"/>
        <v>937</v>
      </c>
    </row>
    <row r="33" spans="1:79" x14ac:dyDescent="0.2">
      <c r="A33" s="18" t="s">
        <v>156</v>
      </c>
      <c r="B33" s="15" t="s">
        <v>244</v>
      </c>
      <c r="C33" s="16">
        <v>0.32528957528957531</v>
      </c>
      <c r="D33" s="16">
        <v>7.6055800698657841</v>
      </c>
      <c r="E33" s="16">
        <v>1.5489979775694064E-2</v>
      </c>
      <c r="F33" s="16">
        <v>0.52665931237359809</v>
      </c>
      <c r="G33" s="16">
        <v>0</v>
      </c>
      <c r="H33" s="16">
        <v>0.10842985842985843</v>
      </c>
      <c r="I33" s="16">
        <v>0</v>
      </c>
      <c r="J33" s="16">
        <v>79.695945945945951</v>
      </c>
      <c r="K33" s="16">
        <v>0</v>
      </c>
      <c r="L33" s="16">
        <v>204.90145247288103</v>
      </c>
      <c r="M33" s="16">
        <v>41.141386284243431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15.505469755469756</v>
      </c>
      <c r="T33" s="16">
        <v>0</v>
      </c>
      <c r="U33" s="16">
        <v>0</v>
      </c>
      <c r="V33" s="16">
        <v>0</v>
      </c>
      <c r="W33" s="16">
        <v>0</v>
      </c>
      <c r="X33" s="16">
        <v>8.0392995035852177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69.580989152417715</v>
      </c>
      <c r="AS33" s="16">
        <v>0</v>
      </c>
      <c r="AT33" s="16">
        <v>0</v>
      </c>
      <c r="AU33" s="16">
        <v>0</v>
      </c>
      <c r="AV33" s="16">
        <v>0</v>
      </c>
      <c r="AW33" s="16">
        <v>4.6469939327082183E-2</v>
      </c>
      <c r="AX33" s="16">
        <v>53.564350064350059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4.6469939327082183E-2</v>
      </c>
      <c r="BG33" s="16">
        <v>0</v>
      </c>
      <c r="BH33" s="16">
        <v>0</v>
      </c>
      <c r="BI33" s="16">
        <v>0</v>
      </c>
      <c r="BJ33" s="16">
        <v>0</v>
      </c>
      <c r="BK33" s="16">
        <v>1.8897775326346755</v>
      </c>
      <c r="BL33" s="16">
        <v>1.4405681191395476</v>
      </c>
      <c r="BM33" s="16">
        <v>9.2939878654164365E-2</v>
      </c>
      <c r="BN33" s="16">
        <v>1.1927284427284428</v>
      </c>
      <c r="BO33" s="16">
        <v>0.44920941349512777</v>
      </c>
      <c r="BP33" s="16">
        <v>0</v>
      </c>
      <c r="BQ33" s="16">
        <v>0.83645890788747923</v>
      </c>
      <c r="BR33" s="16">
        <v>0</v>
      </c>
      <c r="BS33" s="16">
        <f t="shared" si="0"/>
        <v>487.00496414782128</v>
      </c>
      <c r="BT33" s="16">
        <v>0</v>
      </c>
      <c r="BU33" s="16">
        <v>9.2939878654164365E-2</v>
      </c>
      <c r="BV33" s="16">
        <v>0</v>
      </c>
      <c r="BW33" s="16">
        <v>530.23749770178347</v>
      </c>
      <c r="BX33" s="16">
        <v>0</v>
      </c>
      <c r="BY33" s="16">
        <v>-6.3354017282588719</v>
      </c>
      <c r="BZ33" s="16">
        <f t="shared" si="1"/>
        <v>523.99503585217883</v>
      </c>
      <c r="CA33" s="16">
        <f t="shared" si="2"/>
        <v>1011.0000000000001</v>
      </c>
    </row>
    <row r="34" spans="1:79" x14ac:dyDescent="0.2">
      <c r="A34" s="18" t="s">
        <v>157</v>
      </c>
      <c r="B34" s="15" t="s">
        <v>41</v>
      </c>
      <c r="C34" s="16">
        <v>28.83622543566926</v>
      </c>
      <c r="D34" s="16">
        <v>330.04299221357064</v>
      </c>
      <c r="E34" s="16">
        <v>29.170615498702261</v>
      </c>
      <c r="F34" s="16">
        <v>0</v>
      </c>
      <c r="G34" s="16">
        <v>0</v>
      </c>
      <c r="H34" s="16">
        <v>0</v>
      </c>
      <c r="I34" s="16">
        <v>0</v>
      </c>
      <c r="J34" s="16">
        <v>353.60765665554317</v>
      </c>
      <c r="K34" s="16">
        <v>0</v>
      </c>
      <c r="L34" s="16">
        <v>25.216944753429736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0.74746014089729329</v>
      </c>
      <c r="BH34" s="16">
        <v>0</v>
      </c>
      <c r="BI34" s="16">
        <v>0</v>
      </c>
      <c r="BJ34" s="16">
        <v>0</v>
      </c>
      <c r="BK34" s="16">
        <v>1.6916203188728216</v>
      </c>
      <c r="BL34" s="16">
        <v>1.4555802743789394</v>
      </c>
      <c r="BM34" s="16">
        <v>0</v>
      </c>
      <c r="BN34" s="16">
        <v>0.19670003707823505</v>
      </c>
      <c r="BO34" s="16">
        <v>0.19670003707823505</v>
      </c>
      <c r="BP34" s="16">
        <v>0.78680014831294021</v>
      </c>
      <c r="BQ34" s="16">
        <v>16.050723025583984</v>
      </c>
      <c r="BR34" s="16">
        <v>0</v>
      </c>
      <c r="BS34" s="16">
        <f t="shared" si="0"/>
        <v>788.00001853911749</v>
      </c>
      <c r="BT34" s="16">
        <v>0</v>
      </c>
      <c r="BU34" s="16">
        <v>0</v>
      </c>
      <c r="BV34" s="16">
        <v>0</v>
      </c>
      <c r="BW34" s="16">
        <v>318.4573600296626</v>
      </c>
      <c r="BX34" s="16">
        <v>0</v>
      </c>
      <c r="BY34" s="16">
        <v>-45.457378568780122</v>
      </c>
      <c r="BZ34" s="16">
        <f t="shared" si="1"/>
        <v>272.99998146088245</v>
      </c>
      <c r="CA34" s="16">
        <f t="shared" si="2"/>
        <v>1061</v>
      </c>
    </row>
    <row r="35" spans="1:79" x14ac:dyDescent="0.2">
      <c r="A35" s="18" t="s">
        <v>158</v>
      </c>
      <c r="B35" s="15" t="s">
        <v>42</v>
      </c>
      <c r="C35" s="16">
        <v>0.29346284417521479</v>
      </c>
      <c r="D35" s="16">
        <v>2.7620032392961393</v>
      </c>
      <c r="E35" s="16">
        <v>8.6312601228004354E-2</v>
      </c>
      <c r="F35" s="16">
        <v>0</v>
      </c>
      <c r="G35" s="16">
        <v>0</v>
      </c>
      <c r="H35" s="16">
        <v>0</v>
      </c>
      <c r="I35" s="16">
        <v>0</v>
      </c>
      <c r="J35" s="16">
        <v>74.936600386153373</v>
      </c>
      <c r="K35" s="16">
        <v>0</v>
      </c>
      <c r="L35" s="16">
        <v>138.8424503353678</v>
      </c>
      <c r="M35" s="16">
        <v>6.8359580172579451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0.34525040491201742</v>
      </c>
      <c r="Y35" s="16">
        <v>0</v>
      </c>
      <c r="Z35" s="16">
        <v>0.10357512147360523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3.4525040491201746E-2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6.3180824098899189</v>
      </c>
      <c r="AS35" s="16">
        <v>5.1787560736802615E-2</v>
      </c>
      <c r="AT35" s="16">
        <v>0</v>
      </c>
      <c r="AU35" s="16">
        <v>0</v>
      </c>
      <c r="AV35" s="16">
        <v>0.43156300614002174</v>
      </c>
      <c r="AW35" s="16">
        <v>5.9555694847323011</v>
      </c>
      <c r="AX35" s="16">
        <v>127.63907469597284</v>
      </c>
      <c r="AY35" s="16">
        <v>0</v>
      </c>
      <c r="AZ35" s="16">
        <v>0</v>
      </c>
      <c r="BA35" s="16">
        <v>0.39703796564881999</v>
      </c>
      <c r="BB35" s="16">
        <v>0</v>
      </c>
      <c r="BC35" s="16">
        <v>3.4525040491201746E-2</v>
      </c>
      <c r="BD35" s="16">
        <v>0</v>
      </c>
      <c r="BE35" s="16">
        <v>0.39703796564881999</v>
      </c>
      <c r="BF35" s="16">
        <v>8.6312601228004354E-2</v>
      </c>
      <c r="BG35" s="16">
        <v>0.43156300614002174</v>
      </c>
      <c r="BH35" s="16">
        <v>0</v>
      </c>
      <c r="BI35" s="16">
        <v>0</v>
      </c>
      <c r="BJ35" s="16">
        <v>0</v>
      </c>
      <c r="BK35" s="16">
        <v>19.800110721704201</v>
      </c>
      <c r="BL35" s="16">
        <v>21.00848713889626</v>
      </c>
      <c r="BM35" s="16">
        <v>2.9864160024889506</v>
      </c>
      <c r="BN35" s="16">
        <v>46.15997913673673</v>
      </c>
      <c r="BO35" s="16">
        <v>12.290914414867819</v>
      </c>
      <c r="BP35" s="16">
        <v>0.13810016196480698</v>
      </c>
      <c r="BQ35" s="16">
        <v>0.74228837056083741</v>
      </c>
      <c r="BR35" s="16">
        <v>0</v>
      </c>
      <c r="BS35" s="16">
        <f t="shared" si="0"/>
        <v>469.10898767420366</v>
      </c>
      <c r="BT35" s="16">
        <v>0</v>
      </c>
      <c r="BU35" s="16">
        <v>0.29346284417521479</v>
      </c>
      <c r="BV35" s="16">
        <v>0</v>
      </c>
      <c r="BW35" s="16">
        <v>3257.3167327031656</v>
      </c>
      <c r="BX35" s="16">
        <v>0</v>
      </c>
      <c r="BY35" s="16">
        <v>46.280816778455936</v>
      </c>
      <c r="BZ35" s="16">
        <f t="shared" si="1"/>
        <v>3303.891012325797</v>
      </c>
      <c r="CA35" s="16">
        <f t="shared" si="2"/>
        <v>3773.0000000000005</v>
      </c>
    </row>
    <row r="36" spans="1:79" x14ac:dyDescent="0.2">
      <c r="A36" s="18" t="s">
        <v>245</v>
      </c>
      <c r="B36" s="15" t="s">
        <v>159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54.500687280889814</v>
      </c>
      <c r="K36" s="16">
        <v>0</v>
      </c>
      <c r="L36" s="16">
        <v>0.20412242427299554</v>
      </c>
      <c r="M36" s="16">
        <v>1037.0099561149084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6.8040808090998509E-2</v>
      </c>
      <c r="AR36" s="16">
        <v>0.8845305051829806</v>
      </c>
      <c r="AS36" s="16">
        <v>0.61236727281898662</v>
      </c>
      <c r="AT36" s="16">
        <v>0</v>
      </c>
      <c r="AU36" s="16">
        <v>0.95257131327397926</v>
      </c>
      <c r="AV36" s="16">
        <v>0</v>
      </c>
      <c r="AW36" s="16">
        <v>65.931543040177559</v>
      </c>
      <c r="AX36" s="16">
        <v>3754.6278720774799</v>
      </c>
      <c r="AY36" s="16">
        <v>0</v>
      </c>
      <c r="AZ36" s="16">
        <v>0</v>
      </c>
      <c r="BA36" s="16">
        <v>0</v>
      </c>
      <c r="BB36" s="16">
        <v>0</v>
      </c>
      <c r="BC36" s="16">
        <v>11.158692526923756</v>
      </c>
      <c r="BD36" s="16">
        <v>0</v>
      </c>
      <c r="BE36" s="16">
        <v>0.13608161618199702</v>
      </c>
      <c r="BF36" s="16">
        <v>0</v>
      </c>
      <c r="BG36" s="16">
        <v>0</v>
      </c>
      <c r="BH36" s="16">
        <v>0</v>
      </c>
      <c r="BI36" s="16">
        <v>6.8040808090998509E-2</v>
      </c>
      <c r="BJ36" s="16">
        <v>0</v>
      </c>
      <c r="BK36" s="16">
        <v>10.342202829831773</v>
      </c>
      <c r="BL36" s="16">
        <v>8.23293777901082</v>
      </c>
      <c r="BM36" s="16">
        <v>0.8845305051829806</v>
      </c>
      <c r="BN36" s="16">
        <v>9.7298355570127875</v>
      </c>
      <c r="BO36" s="16">
        <v>20.616364851572548</v>
      </c>
      <c r="BP36" s="16">
        <v>3.2659587883679286</v>
      </c>
      <c r="BQ36" s="16">
        <v>1.1566937375469748</v>
      </c>
      <c r="BR36" s="16">
        <v>0</v>
      </c>
      <c r="BS36" s="16">
        <f t="shared" si="0"/>
        <v>4980.3830298368184</v>
      </c>
      <c r="BT36" s="16">
        <v>0</v>
      </c>
      <c r="BU36" s="16">
        <v>0</v>
      </c>
      <c r="BV36" s="16">
        <v>0</v>
      </c>
      <c r="BW36" s="16">
        <v>5649.768499836061</v>
      </c>
      <c r="BX36" s="16">
        <v>0</v>
      </c>
      <c r="BY36" s="16">
        <v>160.84847032712048</v>
      </c>
      <c r="BZ36" s="16">
        <f t="shared" si="1"/>
        <v>5810.6169701631816</v>
      </c>
      <c r="CA36" s="16">
        <f t="shared" si="2"/>
        <v>10791</v>
      </c>
    </row>
    <row r="37" spans="1:79" x14ac:dyDescent="0.2">
      <c r="A37" s="18" t="s">
        <v>246</v>
      </c>
      <c r="B37" s="15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349.98494142271574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f t="shared" si="0"/>
        <v>349.98494142271574</v>
      </c>
      <c r="BT37" s="16">
        <v>0</v>
      </c>
      <c r="BU37" s="16">
        <v>0</v>
      </c>
      <c r="BV37" s="16">
        <v>0</v>
      </c>
      <c r="BW37" s="16">
        <v>8829.6431873019574</v>
      </c>
      <c r="BX37" s="16">
        <v>0</v>
      </c>
      <c r="BY37" s="16">
        <v>88.371871275327763</v>
      </c>
      <c r="BZ37" s="16">
        <f t="shared" si="1"/>
        <v>8918.0150585772844</v>
      </c>
      <c r="CA37" s="16">
        <f t="shared" si="2"/>
        <v>9268</v>
      </c>
    </row>
    <row r="38" spans="1:79" x14ac:dyDescent="0.2">
      <c r="A38" s="18" t="s">
        <v>161</v>
      </c>
      <c r="B38" s="15" t="s">
        <v>57</v>
      </c>
      <c r="C38" s="16">
        <v>19.400218478698328</v>
      </c>
      <c r="D38" s="16">
        <v>0.31978382107744491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885.26821134939348</v>
      </c>
      <c r="P38" s="16">
        <v>780.69890185706902</v>
      </c>
      <c r="Q38" s="16">
        <v>5.7561087793940091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15.989191053872247</v>
      </c>
      <c r="AA38" s="16">
        <v>7.4616224918070477</v>
      </c>
      <c r="AB38" s="16">
        <v>0</v>
      </c>
      <c r="AC38" s="16">
        <v>0</v>
      </c>
      <c r="AD38" s="16">
        <v>0</v>
      </c>
      <c r="AE38" s="16">
        <v>2.3450813545679297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0.10659460702581498</v>
      </c>
      <c r="AL38" s="16">
        <v>9.2737308112459029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0.21318921405162997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f t="shared" si="0"/>
        <v>1726.8326338182028</v>
      </c>
      <c r="BT38" s="16">
        <v>0</v>
      </c>
      <c r="BU38" s="16">
        <v>0</v>
      </c>
      <c r="BV38" s="16">
        <v>0</v>
      </c>
      <c r="BW38" s="16">
        <v>10.659460702581498</v>
      </c>
      <c r="BX38" s="16">
        <v>0</v>
      </c>
      <c r="BY38" s="16">
        <v>116.50790547921578</v>
      </c>
      <c r="BZ38" s="16">
        <f t="shared" si="1"/>
        <v>127.16736618179728</v>
      </c>
      <c r="CA38" s="16">
        <f t="shared" si="2"/>
        <v>1854</v>
      </c>
    </row>
    <row r="39" spans="1:79" x14ac:dyDescent="0.2">
      <c r="A39" s="18" t="s">
        <v>162</v>
      </c>
      <c r="B39" s="15" t="s">
        <v>58</v>
      </c>
      <c r="C39" s="16">
        <v>72.687412587412581</v>
      </c>
      <c r="D39" s="16">
        <v>0</v>
      </c>
      <c r="E39" s="16">
        <v>0</v>
      </c>
      <c r="F39" s="16">
        <v>20.182517482517483</v>
      </c>
      <c r="G39" s="16">
        <v>0</v>
      </c>
      <c r="H39" s="16">
        <v>0</v>
      </c>
      <c r="I39" s="16">
        <v>0.15174825174825174</v>
      </c>
      <c r="J39" s="16">
        <v>0</v>
      </c>
      <c r="K39" s="16">
        <v>7.7391608391608395</v>
      </c>
      <c r="L39" s="16">
        <v>23.976223776223776</v>
      </c>
      <c r="M39" s="16">
        <v>0</v>
      </c>
      <c r="N39" s="16">
        <v>0</v>
      </c>
      <c r="O39" s="16">
        <v>609.11748251748247</v>
      </c>
      <c r="P39" s="16">
        <v>2866.6762237762237</v>
      </c>
      <c r="Q39" s="16">
        <v>474.36503496503497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2.1244755244755242</v>
      </c>
      <c r="Y39" s="16">
        <v>0</v>
      </c>
      <c r="Z39" s="16">
        <v>3.7937062937062933</v>
      </c>
      <c r="AA39" s="16">
        <v>3.034965034965035</v>
      </c>
      <c r="AB39" s="16">
        <v>1.0622377622377621</v>
      </c>
      <c r="AC39" s="16">
        <v>0</v>
      </c>
      <c r="AD39" s="16">
        <v>0</v>
      </c>
      <c r="AE39" s="16">
        <v>8.0426573426573427</v>
      </c>
      <c r="AF39" s="16">
        <v>0</v>
      </c>
      <c r="AG39" s="16">
        <v>0.45524475524475527</v>
      </c>
      <c r="AH39" s="16">
        <v>0</v>
      </c>
      <c r="AI39" s="16">
        <v>0</v>
      </c>
      <c r="AJ39" s="16">
        <v>377.09440559440554</v>
      </c>
      <c r="AK39" s="16">
        <v>7.2839160839160844</v>
      </c>
      <c r="AL39" s="16">
        <v>243.7076923076923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0.75874125874125875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1.0622377622377621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0.30349650349650348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9.8636363636363633</v>
      </c>
      <c r="BR39" s="16">
        <v>0</v>
      </c>
      <c r="BS39" s="16">
        <f t="shared" si="0"/>
        <v>4733.4832167832146</v>
      </c>
      <c r="BT39" s="16">
        <v>0</v>
      </c>
      <c r="BU39" s="16">
        <v>0</v>
      </c>
      <c r="BV39" s="16">
        <v>0</v>
      </c>
      <c r="BW39" s="16">
        <v>245.83216783216781</v>
      </c>
      <c r="BX39" s="16">
        <v>0</v>
      </c>
      <c r="BY39" s="16">
        <v>11.684615384615384</v>
      </c>
      <c r="BZ39" s="16">
        <f t="shared" si="1"/>
        <v>257.51678321678321</v>
      </c>
      <c r="CA39" s="16">
        <f t="shared" si="2"/>
        <v>4990.9999999999982</v>
      </c>
    </row>
    <row r="40" spans="1:79" x14ac:dyDescent="0.2">
      <c r="A40" s="18" t="s">
        <v>247</v>
      </c>
      <c r="B40" s="15" t="s">
        <v>163</v>
      </c>
      <c r="C40" s="16">
        <v>61.060760414771693</v>
      </c>
      <c r="D40" s="16">
        <v>1.3171812724295897</v>
      </c>
      <c r="E40" s="16">
        <v>0.28225312980634065</v>
      </c>
      <c r="F40" s="16">
        <v>15.429837762746621</v>
      </c>
      <c r="G40" s="16">
        <v>24.744191046355862</v>
      </c>
      <c r="H40" s="16">
        <v>0</v>
      </c>
      <c r="I40" s="16">
        <v>0.75267501281690841</v>
      </c>
      <c r="J40" s="16">
        <v>0</v>
      </c>
      <c r="K40" s="16">
        <v>12.136884581672648</v>
      </c>
      <c r="L40" s="16">
        <v>26.343625448591794</v>
      </c>
      <c r="M40" s="16">
        <v>0</v>
      </c>
      <c r="N40" s="16">
        <v>0</v>
      </c>
      <c r="O40" s="16">
        <v>461.20161410356059</v>
      </c>
      <c r="P40" s="16">
        <v>94.55479848512411</v>
      </c>
      <c r="Q40" s="16">
        <v>138.96262424132172</v>
      </c>
      <c r="R40" s="16">
        <v>0</v>
      </c>
      <c r="S40" s="16">
        <v>20.98081598227132</v>
      </c>
      <c r="T40" s="16">
        <v>0</v>
      </c>
      <c r="U40" s="16">
        <v>0</v>
      </c>
      <c r="V40" s="16">
        <v>0</v>
      </c>
      <c r="W40" s="16">
        <v>0</v>
      </c>
      <c r="X40" s="16">
        <v>3.7633750640845416</v>
      </c>
      <c r="Y40" s="16">
        <v>0</v>
      </c>
      <c r="Z40" s="16">
        <v>9.4084376602113551E-2</v>
      </c>
      <c r="AA40" s="16">
        <v>84.581854565300091</v>
      </c>
      <c r="AB40" s="16">
        <v>1.8816875320422708</v>
      </c>
      <c r="AC40" s="16">
        <v>0</v>
      </c>
      <c r="AD40" s="16">
        <v>0</v>
      </c>
      <c r="AE40" s="16">
        <v>0.1881687532042271</v>
      </c>
      <c r="AF40" s="16">
        <v>0</v>
      </c>
      <c r="AG40" s="16">
        <v>0.84675938941902196</v>
      </c>
      <c r="AH40" s="16">
        <v>0.84675938941902196</v>
      </c>
      <c r="AI40" s="16">
        <v>0.5645062596126813</v>
      </c>
      <c r="AJ40" s="16">
        <v>0</v>
      </c>
      <c r="AK40" s="16">
        <v>5.4568938429225859</v>
      </c>
      <c r="AL40" s="16">
        <v>60.402169778556896</v>
      </c>
      <c r="AM40" s="16">
        <v>9.4084376602113551E-2</v>
      </c>
      <c r="AN40" s="16">
        <v>4.4219657002993369</v>
      </c>
      <c r="AO40" s="16">
        <v>1.5053500256338168</v>
      </c>
      <c r="AP40" s="16">
        <v>87.686638993169836</v>
      </c>
      <c r="AQ40" s="16">
        <v>0.1881687532042271</v>
      </c>
      <c r="AR40" s="16">
        <v>21.168984735475547</v>
      </c>
      <c r="AS40" s="16">
        <v>7.5267501281690832</v>
      </c>
      <c r="AT40" s="16">
        <v>2.0698562852464981</v>
      </c>
      <c r="AU40" s="16">
        <v>0</v>
      </c>
      <c r="AV40" s="16">
        <v>0</v>
      </c>
      <c r="AW40" s="16">
        <v>54.380769676021636</v>
      </c>
      <c r="AX40" s="16">
        <v>38.950931913275006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0.28225312980634065</v>
      </c>
      <c r="BG40" s="16">
        <v>0</v>
      </c>
      <c r="BH40" s="16">
        <v>0</v>
      </c>
      <c r="BI40" s="16">
        <v>1.6935187788380439</v>
      </c>
      <c r="BJ40" s="16">
        <v>0</v>
      </c>
      <c r="BK40" s="16">
        <v>6.3977376089437215</v>
      </c>
      <c r="BL40" s="16">
        <v>7.5267501281690832</v>
      </c>
      <c r="BM40" s="16">
        <v>0</v>
      </c>
      <c r="BN40" s="16">
        <v>5.5509782195246995</v>
      </c>
      <c r="BO40" s="16">
        <v>2.1639406618486117</v>
      </c>
      <c r="BP40" s="16">
        <v>0</v>
      </c>
      <c r="BQ40" s="16">
        <v>157.40316205533597</v>
      </c>
      <c r="BR40" s="16">
        <v>0</v>
      </c>
      <c r="BS40" s="16">
        <f t="shared" si="0"/>
        <v>1415.4053616021968</v>
      </c>
      <c r="BT40" s="16">
        <v>0</v>
      </c>
      <c r="BU40" s="16">
        <v>0</v>
      </c>
      <c r="BV40" s="16">
        <v>0</v>
      </c>
      <c r="BW40" s="16">
        <v>4172.6421023037365</v>
      </c>
      <c r="BX40" s="16">
        <v>0</v>
      </c>
      <c r="BY40" s="16">
        <v>100.95253609406784</v>
      </c>
      <c r="BZ40" s="16">
        <f t="shared" si="1"/>
        <v>4273.5946383978044</v>
      </c>
      <c r="CA40" s="16">
        <f t="shared" si="2"/>
        <v>5689.0000000000009</v>
      </c>
    </row>
    <row r="41" spans="1:79" x14ac:dyDescent="0.2">
      <c r="A41" s="18" t="s">
        <v>248</v>
      </c>
      <c r="B41" s="15" t="s">
        <v>11</v>
      </c>
      <c r="C41" s="16">
        <v>0.14125663616497364</v>
      </c>
      <c r="D41" s="16">
        <v>0.14125663616497364</v>
      </c>
      <c r="E41" s="16">
        <v>1.4831946797322231</v>
      </c>
      <c r="F41" s="16">
        <v>0.14125663616497364</v>
      </c>
      <c r="G41" s="16">
        <v>13.066238845260061</v>
      </c>
      <c r="H41" s="16">
        <v>0</v>
      </c>
      <c r="I41" s="16">
        <v>0</v>
      </c>
      <c r="J41" s="16">
        <v>0.77691149890735511</v>
      </c>
      <c r="K41" s="16">
        <v>0</v>
      </c>
      <c r="L41" s="16">
        <v>0.84753981698984193</v>
      </c>
      <c r="M41" s="16">
        <v>0</v>
      </c>
      <c r="N41" s="16">
        <v>0</v>
      </c>
      <c r="O41" s="16">
        <v>1.0594247712373024</v>
      </c>
      <c r="P41" s="16">
        <v>259.62969727122157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1.200681407402276</v>
      </c>
      <c r="Y41" s="16">
        <v>0</v>
      </c>
      <c r="Z41" s="16">
        <v>0</v>
      </c>
      <c r="AA41" s="16">
        <v>0</v>
      </c>
      <c r="AB41" s="16">
        <v>1.6950796339796839</v>
      </c>
      <c r="AC41" s="16">
        <v>0.70628318082486818</v>
      </c>
      <c r="AD41" s="16">
        <v>0</v>
      </c>
      <c r="AE41" s="16">
        <v>5.6502654465989455</v>
      </c>
      <c r="AF41" s="16">
        <v>0</v>
      </c>
      <c r="AG41" s="16">
        <v>0.14125663616497364</v>
      </c>
      <c r="AH41" s="16">
        <v>0.14125663616497364</v>
      </c>
      <c r="AI41" s="16">
        <v>0</v>
      </c>
      <c r="AJ41" s="16">
        <v>0</v>
      </c>
      <c r="AK41" s="16">
        <v>0</v>
      </c>
      <c r="AL41" s="16">
        <v>0</v>
      </c>
      <c r="AM41" s="16">
        <v>7.0628318082486818E-2</v>
      </c>
      <c r="AN41" s="16">
        <v>15.679486614312074</v>
      </c>
      <c r="AO41" s="16">
        <v>14.902575115404717</v>
      </c>
      <c r="AP41" s="16">
        <v>4.9439822657740775</v>
      </c>
      <c r="AQ41" s="16">
        <v>7.0628318082486818E-2</v>
      </c>
      <c r="AR41" s="16">
        <v>48.733539476915908</v>
      </c>
      <c r="AS41" s="16">
        <v>28.675097141489648</v>
      </c>
      <c r="AT41" s="16">
        <v>1.0594247712373024</v>
      </c>
      <c r="AU41" s="16">
        <v>20.199698971591232</v>
      </c>
      <c r="AV41" s="16">
        <v>13.136867163342549</v>
      </c>
      <c r="AW41" s="16">
        <v>13.631265389919957</v>
      </c>
      <c r="AX41" s="16">
        <v>32.135884727531504</v>
      </c>
      <c r="AY41" s="16">
        <v>0</v>
      </c>
      <c r="AZ41" s="16">
        <v>17.374566248291757</v>
      </c>
      <c r="BA41" s="16">
        <v>4.4495840391966697</v>
      </c>
      <c r="BB41" s="16">
        <v>0</v>
      </c>
      <c r="BC41" s="16">
        <v>72.959052579208887</v>
      </c>
      <c r="BD41" s="16">
        <v>5.1558672200215376</v>
      </c>
      <c r="BE41" s="16">
        <v>0.98879645315481557</v>
      </c>
      <c r="BF41" s="16">
        <v>20.482212243921179</v>
      </c>
      <c r="BG41" s="16">
        <v>4.9439822657740775</v>
      </c>
      <c r="BH41" s="16">
        <v>0</v>
      </c>
      <c r="BI41" s="16">
        <v>21.471008697075995</v>
      </c>
      <c r="BJ41" s="16">
        <v>28.463212187242188</v>
      </c>
      <c r="BK41" s="16">
        <v>87.790999376531119</v>
      </c>
      <c r="BL41" s="16">
        <v>81.928848975684716</v>
      </c>
      <c r="BM41" s="16">
        <v>0</v>
      </c>
      <c r="BN41" s="16">
        <v>9.5348229411357224</v>
      </c>
      <c r="BO41" s="16">
        <v>4.9439822657740775</v>
      </c>
      <c r="BP41" s="16">
        <v>18.010221111034138</v>
      </c>
      <c r="BQ41" s="16">
        <v>130.23861854410569</v>
      </c>
      <c r="BR41" s="16">
        <v>0</v>
      </c>
      <c r="BS41" s="16">
        <f t="shared" si="0"/>
        <v>988.79645315481525</v>
      </c>
      <c r="BT41" s="16">
        <v>0</v>
      </c>
      <c r="BU41" s="16">
        <v>2.2601061786395782</v>
      </c>
      <c r="BV41" s="16">
        <v>0</v>
      </c>
      <c r="BW41" s="16">
        <v>9954.0726372733625</v>
      </c>
      <c r="BX41" s="16">
        <v>0</v>
      </c>
      <c r="BY41" s="16">
        <v>269.87080339318214</v>
      </c>
      <c r="BZ41" s="16">
        <f t="shared" si="1"/>
        <v>10226.203546845183</v>
      </c>
      <c r="CA41" s="16">
        <f t="shared" si="2"/>
        <v>11214.999999999998</v>
      </c>
    </row>
    <row r="42" spans="1:79" x14ac:dyDescent="0.2">
      <c r="A42" s="18" t="s">
        <v>249</v>
      </c>
      <c r="B42" s="15" t="s">
        <v>164</v>
      </c>
      <c r="C42" s="16">
        <v>9.8488943805184442E-2</v>
      </c>
      <c r="D42" s="16">
        <v>4.9244471902592221E-2</v>
      </c>
      <c r="E42" s="16">
        <v>0</v>
      </c>
      <c r="F42" s="16">
        <v>0</v>
      </c>
      <c r="G42" s="16">
        <v>0.49244471902592224</v>
      </c>
      <c r="H42" s="16">
        <v>0</v>
      </c>
      <c r="I42" s="16">
        <v>0</v>
      </c>
      <c r="J42" s="16">
        <v>0.2954668314155533</v>
      </c>
      <c r="K42" s="16">
        <v>0</v>
      </c>
      <c r="L42" s="16">
        <v>0.64017813473369889</v>
      </c>
      <c r="M42" s="16">
        <v>0</v>
      </c>
      <c r="N42" s="16">
        <v>0</v>
      </c>
      <c r="O42" s="16">
        <v>0</v>
      </c>
      <c r="P42" s="16">
        <v>0</v>
      </c>
      <c r="Q42" s="16">
        <v>420.05534532911162</v>
      </c>
      <c r="R42" s="16">
        <v>0</v>
      </c>
      <c r="S42" s="16">
        <v>6.4017813473369891</v>
      </c>
      <c r="T42" s="16">
        <v>0</v>
      </c>
      <c r="U42" s="16">
        <v>0</v>
      </c>
      <c r="V42" s="16">
        <v>0</v>
      </c>
      <c r="W42" s="16">
        <v>0</v>
      </c>
      <c r="X42" s="16">
        <v>0.14773341570777665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2.4129791232270188</v>
      </c>
      <c r="AF42" s="16">
        <v>0</v>
      </c>
      <c r="AG42" s="16">
        <v>0</v>
      </c>
      <c r="AH42" s="16">
        <v>0</v>
      </c>
      <c r="AI42" s="16">
        <v>9.8488943805184442E-2</v>
      </c>
      <c r="AJ42" s="16">
        <v>0.34471130331814553</v>
      </c>
      <c r="AK42" s="16">
        <v>0</v>
      </c>
      <c r="AL42" s="16">
        <v>3.2008906736684946</v>
      </c>
      <c r="AM42" s="16">
        <v>0</v>
      </c>
      <c r="AN42" s="16">
        <v>13.246762941797307</v>
      </c>
      <c r="AO42" s="16">
        <v>0</v>
      </c>
      <c r="AP42" s="16">
        <v>2.2160012356166496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4.9244471902592221E-2</v>
      </c>
      <c r="AX42" s="16">
        <v>0</v>
      </c>
      <c r="AY42" s="16">
        <v>0</v>
      </c>
      <c r="AZ42" s="16">
        <v>2.265245707519242</v>
      </c>
      <c r="BA42" s="16">
        <v>0</v>
      </c>
      <c r="BB42" s="16">
        <v>0.2954668314155533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0.34471130331814553</v>
      </c>
      <c r="BJ42" s="16">
        <v>5.7616032126032897</v>
      </c>
      <c r="BK42" s="16">
        <v>1.8712899322985046</v>
      </c>
      <c r="BL42" s="16">
        <v>4.9244471902592221E-2</v>
      </c>
      <c r="BM42" s="16">
        <v>0</v>
      </c>
      <c r="BN42" s="16">
        <v>4.9244471902592221E-2</v>
      </c>
      <c r="BO42" s="16">
        <v>0</v>
      </c>
      <c r="BP42" s="16">
        <v>0</v>
      </c>
      <c r="BQ42" s="16">
        <v>0</v>
      </c>
      <c r="BR42" s="16">
        <v>0</v>
      </c>
      <c r="BS42" s="16">
        <f t="shared" si="0"/>
        <v>460.38656781733459</v>
      </c>
      <c r="BT42" s="16">
        <v>0</v>
      </c>
      <c r="BU42" s="16">
        <v>0</v>
      </c>
      <c r="BV42" s="16">
        <v>0</v>
      </c>
      <c r="BW42" s="16">
        <v>3209.016011532422</v>
      </c>
      <c r="BX42" s="16">
        <v>0</v>
      </c>
      <c r="BY42" s="16">
        <v>156.59742065024327</v>
      </c>
      <c r="BZ42" s="16">
        <f t="shared" si="1"/>
        <v>3365.6134321826653</v>
      </c>
      <c r="CA42" s="16">
        <f t="shared" si="2"/>
        <v>3826</v>
      </c>
    </row>
    <row r="43" spans="1:79" x14ac:dyDescent="0.2">
      <c r="A43" s="18" t="s">
        <v>250</v>
      </c>
      <c r="B43" s="15" t="s">
        <v>251</v>
      </c>
      <c r="C43" s="16">
        <v>12.602346805736635</v>
      </c>
      <c r="D43" s="16">
        <v>8.8990873533246422</v>
      </c>
      <c r="E43" s="16">
        <v>0.59139504563233369</v>
      </c>
      <c r="F43" s="16">
        <v>8.4485006518904823E-2</v>
      </c>
      <c r="G43" s="16">
        <v>0</v>
      </c>
      <c r="H43" s="16">
        <v>0</v>
      </c>
      <c r="I43" s="16">
        <v>0</v>
      </c>
      <c r="J43" s="16">
        <v>0.99973924380704038</v>
      </c>
      <c r="K43" s="16">
        <v>0</v>
      </c>
      <c r="L43" s="16">
        <v>7.0967405475880048</v>
      </c>
      <c r="M43" s="16">
        <v>2.1543676662320732</v>
      </c>
      <c r="N43" s="16">
        <v>0</v>
      </c>
      <c r="O43" s="16">
        <v>0.59139504563233369</v>
      </c>
      <c r="P43" s="16">
        <v>0</v>
      </c>
      <c r="Q43" s="16">
        <v>0</v>
      </c>
      <c r="R43" s="16">
        <v>77.543155149934819</v>
      </c>
      <c r="S43" s="16">
        <v>10.884485006518904</v>
      </c>
      <c r="T43" s="16">
        <v>0</v>
      </c>
      <c r="U43" s="16">
        <v>0</v>
      </c>
      <c r="V43" s="16">
        <v>0</v>
      </c>
      <c r="W43" s="16">
        <v>0.40834419817470663</v>
      </c>
      <c r="X43" s="16">
        <v>0.90117340286831815</v>
      </c>
      <c r="Y43" s="16">
        <v>0</v>
      </c>
      <c r="Z43" s="16">
        <v>0</v>
      </c>
      <c r="AA43" s="16">
        <v>0</v>
      </c>
      <c r="AB43" s="16">
        <v>0.73220338983050848</v>
      </c>
      <c r="AC43" s="16">
        <v>0.29569752281616685</v>
      </c>
      <c r="AD43" s="16">
        <v>0</v>
      </c>
      <c r="AE43" s="16">
        <v>5.0972620599739251</v>
      </c>
      <c r="AF43" s="16">
        <v>0</v>
      </c>
      <c r="AG43" s="16">
        <v>5.6323337679269884E-2</v>
      </c>
      <c r="AH43" s="16">
        <v>5.2521512385919165</v>
      </c>
      <c r="AI43" s="16">
        <v>3.5342894393741853</v>
      </c>
      <c r="AJ43" s="16">
        <v>1.675619295958279</v>
      </c>
      <c r="AK43" s="16">
        <v>1.8586701434159061</v>
      </c>
      <c r="AL43" s="16">
        <v>116.7723598435463</v>
      </c>
      <c r="AM43" s="16">
        <v>0</v>
      </c>
      <c r="AN43" s="16">
        <v>8.3499348109517602</v>
      </c>
      <c r="AO43" s="16">
        <v>9.8565840938722296E-2</v>
      </c>
      <c r="AP43" s="16">
        <v>114.02659713168188</v>
      </c>
      <c r="AQ43" s="16">
        <v>0</v>
      </c>
      <c r="AR43" s="16">
        <v>47.100391134289445</v>
      </c>
      <c r="AS43" s="16">
        <v>0</v>
      </c>
      <c r="AT43" s="16">
        <v>0</v>
      </c>
      <c r="AU43" s="16">
        <v>0</v>
      </c>
      <c r="AV43" s="16">
        <v>1.7882659713168187</v>
      </c>
      <c r="AW43" s="16">
        <v>0</v>
      </c>
      <c r="AX43" s="16">
        <v>0</v>
      </c>
      <c r="AY43" s="16">
        <v>0</v>
      </c>
      <c r="AZ43" s="16">
        <v>2.3233376792698825</v>
      </c>
      <c r="BA43" s="16">
        <v>0</v>
      </c>
      <c r="BB43" s="16">
        <v>0</v>
      </c>
      <c r="BC43" s="16">
        <v>0</v>
      </c>
      <c r="BD43" s="16">
        <v>9.9692307692307693</v>
      </c>
      <c r="BE43" s="16">
        <v>0</v>
      </c>
      <c r="BF43" s="16">
        <v>0</v>
      </c>
      <c r="BG43" s="16">
        <v>0</v>
      </c>
      <c r="BH43" s="16">
        <v>0</v>
      </c>
      <c r="BI43" s="16">
        <v>2.5767926988265968</v>
      </c>
      <c r="BJ43" s="16">
        <v>0</v>
      </c>
      <c r="BK43" s="16">
        <v>1.4784876140808345</v>
      </c>
      <c r="BL43" s="16">
        <v>0.50691003911342891</v>
      </c>
      <c r="BM43" s="16">
        <v>0</v>
      </c>
      <c r="BN43" s="16">
        <v>8.4485006518904823E-2</v>
      </c>
      <c r="BO43" s="16">
        <v>0</v>
      </c>
      <c r="BP43" s="16">
        <v>0</v>
      </c>
      <c r="BQ43" s="16">
        <v>4.9282920469361144</v>
      </c>
      <c r="BR43" s="16">
        <v>0</v>
      </c>
      <c r="BS43" s="16">
        <f t="shared" si="0"/>
        <v>451.2625814863103</v>
      </c>
      <c r="BT43" s="16">
        <v>0</v>
      </c>
      <c r="BU43" s="16">
        <v>0</v>
      </c>
      <c r="BV43" s="16">
        <v>0</v>
      </c>
      <c r="BW43" s="16">
        <v>41.876401564537154</v>
      </c>
      <c r="BX43" s="16">
        <v>1.2954367666232074</v>
      </c>
      <c r="BY43" s="16">
        <v>-8.4344198174706637</v>
      </c>
      <c r="BZ43" s="16">
        <f t="shared" si="1"/>
        <v>34.737418513689697</v>
      </c>
      <c r="CA43" s="16">
        <f t="shared" si="2"/>
        <v>486</v>
      </c>
    </row>
    <row r="44" spans="1:79" x14ac:dyDescent="0.2">
      <c r="A44" s="18" t="s">
        <v>165</v>
      </c>
      <c r="B44" s="15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892.35715800636262</v>
      </c>
      <c r="T44" s="16">
        <v>0</v>
      </c>
      <c r="U44" s="16">
        <v>0</v>
      </c>
      <c r="V44" s="16">
        <v>0</v>
      </c>
      <c r="W44" s="16">
        <v>3.4472958642629901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f t="shared" si="0"/>
        <v>895.80445387062559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-121.80445387062566</v>
      </c>
      <c r="BZ44" s="16">
        <f t="shared" si="1"/>
        <v>-121.80445387062566</v>
      </c>
      <c r="CA44" s="16">
        <f t="shared" si="2"/>
        <v>773.99999999999989</v>
      </c>
    </row>
    <row r="45" spans="1:79" x14ac:dyDescent="0.2">
      <c r="A45" s="18" t="s">
        <v>252</v>
      </c>
      <c r="B45" s="15" t="s">
        <v>166</v>
      </c>
      <c r="C45" s="16">
        <v>30.145194900105668</v>
      </c>
      <c r="D45" s="16">
        <v>9.9982816002844253</v>
      </c>
      <c r="E45" s="16">
        <v>1.2028007940191789</v>
      </c>
      <c r="F45" s="16">
        <v>0.15035009925239737</v>
      </c>
      <c r="G45" s="16">
        <v>3.0821770346741459</v>
      </c>
      <c r="H45" s="16">
        <v>7.9309677355639607</v>
      </c>
      <c r="I45" s="16">
        <v>1.2028007940191789</v>
      </c>
      <c r="J45" s="16">
        <v>186.09583534965483</v>
      </c>
      <c r="K45" s="16">
        <v>0.86451307070128491</v>
      </c>
      <c r="L45" s="16">
        <v>202.67193379223164</v>
      </c>
      <c r="M45" s="16">
        <v>14.283259428977749</v>
      </c>
      <c r="N45" s="16">
        <v>37.098886990529046</v>
      </c>
      <c r="O45" s="16">
        <v>31.911808566321337</v>
      </c>
      <c r="P45" s="16">
        <v>18.906524980988969</v>
      </c>
      <c r="Q45" s="16">
        <v>30.445895098610467</v>
      </c>
      <c r="R45" s="16">
        <v>63.861204657455779</v>
      </c>
      <c r="S45" s="16">
        <v>528.0671360992327</v>
      </c>
      <c r="T45" s="16">
        <v>67.657544663578804</v>
      </c>
      <c r="U45" s="16">
        <v>8.908243380704544</v>
      </c>
      <c r="V45" s="16">
        <v>2.7814768361693516</v>
      </c>
      <c r="W45" s="16">
        <v>3.3077021835527423</v>
      </c>
      <c r="X45" s="16">
        <v>12.215945564257286</v>
      </c>
      <c r="Y45" s="16">
        <v>83.181192411388835</v>
      </c>
      <c r="Z45" s="16">
        <v>48.675844632963646</v>
      </c>
      <c r="AA45" s="16">
        <v>124.71540732986361</v>
      </c>
      <c r="AB45" s="16">
        <v>87.578932814521465</v>
      </c>
      <c r="AC45" s="16">
        <v>1.5035009925239737</v>
      </c>
      <c r="AD45" s="16">
        <v>0.63898792182268882</v>
      </c>
      <c r="AE45" s="16">
        <v>70.852484272692266</v>
      </c>
      <c r="AF45" s="16">
        <v>43.902228981700027</v>
      </c>
      <c r="AG45" s="16">
        <v>23.379440433747789</v>
      </c>
      <c r="AH45" s="16">
        <v>7.3295673385543711</v>
      </c>
      <c r="AI45" s="16">
        <v>21.199363994588026</v>
      </c>
      <c r="AJ45" s="16">
        <v>40.444176698894893</v>
      </c>
      <c r="AK45" s="16">
        <v>2.5183641624776558</v>
      </c>
      <c r="AL45" s="16">
        <v>52.359422064647383</v>
      </c>
      <c r="AM45" s="16">
        <v>0.75175049626198687</v>
      </c>
      <c r="AN45" s="16">
        <v>3.721164956496835</v>
      </c>
      <c r="AO45" s="16">
        <v>3.2325271339265433</v>
      </c>
      <c r="AP45" s="16">
        <v>16.726448541829207</v>
      </c>
      <c r="AQ45" s="16">
        <v>34.693285402490694</v>
      </c>
      <c r="AR45" s="16">
        <v>322.35061279713995</v>
      </c>
      <c r="AS45" s="16">
        <v>10.111044174723723</v>
      </c>
      <c r="AT45" s="16">
        <v>2.5183641624776558</v>
      </c>
      <c r="AU45" s="16">
        <v>0.7893380210750861</v>
      </c>
      <c r="AV45" s="16">
        <v>15.335710123744532</v>
      </c>
      <c r="AW45" s="16">
        <v>10.750032096546413</v>
      </c>
      <c r="AX45" s="16">
        <v>75.325399725451078</v>
      </c>
      <c r="AY45" s="16">
        <v>48.262381860019552</v>
      </c>
      <c r="AZ45" s="16">
        <v>7.3295673385543711</v>
      </c>
      <c r="BA45" s="16">
        <v>1.6538510917763711</v>
      </c>
      <c r="BB45" s="16">
        <v>40.068301450763897</v>
      </c>
      <c r="BC45" s="16">
        <v>84.459168255034214</v>
      </c>
      <c r="BD45" s="16">
        <v>18.342712108792476</v>
      </c>
      <c r="BE45" s="16">
        <v>91.675973019149296</v>
      </c>
      <c r="BF45" s="16">
        <v>22.439752313420307</v>
      </c>
      <c r="BG45" s="16">
        <v>32.438033913704736</v>
      </c>
      <c r="BH45" s="16">
        <v>29.919669751227076</v>
      </c>
      <c r="BI45" s="16">
        <v>130.80458634958572</v>
      </c>
      <c r="BJ45" s="16">
        <v>2.1424889143466626</v>
      </c>
      <c r="BK45" s="16">
        <v>45.292967399784708</v>
      </c>
      <c r="BL45" s="16">
        <v>41.233514719969982</v>
      </c>
      <c r="BM45" s="16">
        <v>28.754456482020998</v>
      </c>
      <c r="BN45" s="16">
        <v>9.6599938769665314</v>
      </c>
      <c r="BO45" s="16">
        <v>48.074444235954054</v>
      </c>
      <c r="BP45" s="16">
        <v>1.541088517337073</v>
      </c>
      <c r="BQ45" s="16">
        <v>32.400446388891631</v>
      </c>
      <c r="BR45" s="16">
        <v>0</v>
      </c>
      <c r="BS45" s="16">
        <f t="shared" si="0"/>
        <v>3083.868473290735</v>
      </c>
      <c r="BT45" s="16">
        <v>0</v>
      </c>
      <c r="BU45" s="16">
        <v>0</v>
      </c>
      <c r="BV45" s="16">
        <v>0</v>
      </c>
      <c r="BW45" s="16">
        <v>778.5128139289136</v>
      </c>
      <c r="BX45" s="16">
        <v>0</v>
      </c>
      <c r="BY45" s="16">
        <v>-56.38128721964901</v>
      </c>
      <c r="BZ45" s="16">
        <f t="shared" si="1"/>
        <v>722.13152670926456</v>
      </c>
      <c r="CA45" s="16">
        <f t="shared" si="2"/>
        <v>3805.9999999999995</v>
      </c>
    </row>
    <row r="46" spans="1:79" x14ac:dyDescent="0.2">
      <c r="A46" s="18" t="s">
        <v>253</v>
      </c>
      <c r="B46" s="15" t="s">
        <v>167</v>
      </c>
      <c r="C46" s="16">
        <v>0.12992304210049796</v>
      </c>
      <c r="D46" s="16">
        <v>0</v>
      </c>
      <c r="E46" s="16">
        <v>3.7120869171570849E-2</v>
      </c>
      <c r="F46" s="16">
        <v>0</v>
      </c>
      <c r="G46" s="16">
        <v>0.16704391127206883</v>
      </c>
      <c r="H46" s="16">
        <v>0.27840651878678135</v>
      </c>
      <c r="I46" s="16">
        <v>6.496152105024898E-2</v>
      </c>
      <c r="J46" s="16">
        <v>0.84449977365323681</v>
      </c>
      <c r="K46" s="16">
        <v>0.20416478044363967</v>
      </c>
      <c r="L46" s="16">
        <v>1.0857854232684472</v>
      </c>
      <c r="M46" s="16">
        <v>4.0832956088727927</v>
      </c>
      <c r="N46" s="16">
        <v>0</v>
      </c>
      <c r="O46" s="16">
        <v>0.15776369397917611</v>
      </c>
      <c r="P46" s="16">
        <v>0.15776369397917611</v>
      </c>
      <c r="Q46" s="16">
        <v>5.5681303757356276E-2</v>
      </c>
      <c r="R46" s="16">
        <v>0.30624717066545948</v>
      </c>
      <c r="S46" s="16">
        <v>2.1158895427795383</v>
      </c>
      <c r="T46" s="16">
        <v>16.509506564056132</v>
      </c>
      <c r="U46" s="16">
        <v>5.5681303757356276E-2</v>
      </c>
      <c r="V46" s="16">
        <v>0.11136260751471255</v>
      </c>
      <c r="W46" s="16">
        <v>9.2802172928927121E-3</v>
      </c>
      <c r="X46" s="16">
        <v>0.35264825712992298</v>
      </c>
      <c r="Y46" s="16">
        <v>0</v>
      </c>
      <c r="Z46" s="16">
        <v>0.13920325939339068</v>
      </c>
      <c r="AA46" s="16">
        <v>0.31552738795835222</v>
      </c>
      <c r="AB46" s="16">
        <v>0.12064282480760524</v>
      </c>
      <c r="AC46" s="16">
        <v>0.22272521502942511</v>
      </c>
      <c r="AD46" s="16">
        <v>1.8560434585785424E-2</v>
      </c>
      <c r="AE46" s="16">
        <v>0.27840651878678135</v>
      </c>
      <c r="AF46" s="16">
        <v>3.0995925758261658</v>
      </c>
      <c r="AG46" s="16">
        <v>0.12992304210049796</v>
      </c>
      <c r="AH46" s="16">
        <v>0.25056586690810323</v>
      </c>
      <c r="AI46" s="16">
        <v>0.36192847442281578</v>
      </c>
      <c r="AJ46" s="16">
        <v>0.26912630149388866</v>
      </c>
      <c r="AK46" s="16">
        <v>6.496152105024898E-2</v>
      </c>
      <c r="AL46" s="16">
        <v>0.38048890900860122</v>
      </c>
      <c r="AM46" s="16">
        <v>0</v>
      </c>
      <c r="AN46" s="16">
        <v>0.38976912630149391</v>
      </c>
      <c r="AO46" s="16">
        <v>0.13920325939339068</v>
      </c>
      <c r="AP46" s="16">
        <v>0.45473064735174284</v>
      </c>
      <c r="AQ46" s="16">
        <v>1.3734721593481214</v>
      </c>
      <c r="AR46" s="16">
        <v>105.181982797646</v>
      </c>
      <c r="AS46" s="16">
        <v>0.81665912177455868</v>
      </c>
      <c r="AT46" s="16">
        <v>9.2802172928927121E-3</v>
      </c>
      <c r="AU46" s="16">
        <v>0.51969216840199184</v>
      </c>
      <c r="AV46" s="16">
        <v>0.7331371661385242</v>
      </c>
      <c r="AW46" s="16">
        <v>2.7840651878678138E-2</v>
      </c>
      <c r="AX46" s="16">
        <v>0.94658216387505667</v>
      </c>
      <c r="AY46" s="16">
        <v>19.145088275237661</v>
      </c>
      <c r="AZ46" s="16">
        <v>3.0995925758261658</v>
      </c>
      <c r="BA46" s="16">
        <v>9.3080579447713898</v>
      </c>
      <c r="BB46" s="16">
        <v>8.6677229515617924</v>
      </c>
      <c r="BC46" s="16">
        <v>24.091444092349477</v>
      </c>
      <c r="BD46" s="16">
        <v>5.5217292892711631</v>
      </c>
      <c r="BE46" s="16">
        <v>8.4542779538252599</v>
      </c>
      <c r="BF46" s="16">
        <v>3.6842462652784067</v>
      </c>
      <c r="BG46" s="16">
        <v>45.63082842915346</v>
      </c>
      <c r="BH46" s="16">
        <v>0.90018107741059306</v>
      </c>
      <c r="BI46" s="16">
        <v>23.31190583974649</v>
      </c>
      <c r="BJ46" s="16">
        <v>1.8560434585785424E-2</v>
      </c>
      <c r="BK46" s="16">
        <v>19.544137618832053</v>
      </c>
      <c r="BL46" s="16">
        <v>4.5009053870529652</v>
      </c>
      <c r="BM46" s="16">
        <v>0.13920325939339068</v>
      </c>
      <c r="BN46" s="16">
        <v>1.5590765052059756</v>
      </c>
      <c r="BO46" s="16">
        <v>0.34336803983703035</v>
      </c>
      <c r="BP46" s="16">
        <v>5.7166138524219106</v>
      </c>
      <c r="BQ46" s="16">
        <v>5.0669986419194206</v>
      </c>
      <c r="BR46" s="16">
        <v>0</v>
      </c>
      <c r="BS46" s="16">
        <f t="shared" si="0"/>
        <v>331.67496604798544</v>
      </c>
      <c r="BT46" s="16">
        <v>0</v>
      </c>
      <c r="BU46" s="16">
        <v>0</v>
      </c>
      <c r="BV46" s="16">
        <v>0</v>
      </c>
      <c r="BW46" s="16">
        <v>6.820959710276143</v>
      </c>
      <c r="BX46" s="16">
        <v>0</v>
      </c>
      <c r="BY46" s="16">
        <v>-10.495925758261658</v>
      </c>
      <c r="BZ46" s="16">
        <f t="shared" si="1"/>
        <v>-3.6749660479855146</v>
      </c>
      <c r="CA46" s="16">
        <f t="shared" si="2"/>
        <v>327.99999999999994</v>
      </c>
    </row>
    <row r="47" spans="1:79" x14ac:dyDescent="0.2">
      <c r="A47" s="18" t="s">
        <v>168</v>
      </c>
      <c r="B47" s="15" t="s">
        <v>46</v>
      </c>
      <c r="C47" s="16">
        <v>0</v>
      </c>
      <c r="D47" s="16">
        <v>0</v>
      </c>
      <c r="E47" s="16">
        <v>0</v>
      </c>
      <c r="F47" s="16">
        <v>0</v>
      </c>
      <c r="G47" s="16">
        <v>1170.8017831761208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4318.3753284231379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142.07886462505923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f t="shared" si="0"/>
        <v>5631.2559762243181</v>
      </c>
      <c r="BT47" s="16">
        <v>0</v>
      </c>
      <c r="BU47" s="16">
        <v>0</v>
      </c>
      <c r="BV47" s="16">
        <v>0</v>
      </c>
      <c r="BW47" s="16">
        <v>190.89438773312656</v>
      </c>
      <c r="BX47" s="16">
        <v>0</v>
      </c>
      <c r="BY47" s="16">
        <v>142.84963604255503</v>
      </c>
      <c r="BZ47" s="16">
        <f t="shared" si="1"/>
        <v>333.74402377568163</v>
      </c>
      <c r="CA47" s="16">
        <f t="shared" si="2"/>
        <v>5965</v>
      </c>
    </row>
    <row r="48" spans="1:79" x14ac:dyDescent="0.2">
      <c r="A48" s="18" t="s">
        <v>169</v>
      </c>
      <c r="B48" s="15" t="s">
        <v>24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f t="shared" si="0"/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f t="shared" si="1"/>
        <v>0</v>
      </c>
      <c r="CA48" s="16">
        <f t="shared" si="2"/>
        <v>0</v>
      </c>
    </row>
    <row r="49" spans="1:79" x14ac:dyDescent="0.2">
      <c r="A49" s="18" t="s">
        <v>170</v>
      </c>
      <c r="B49" s="15" t="s">
        <v>44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1217.7297744672046</v>
      </c>
      <c r="V49" s="16">
        <v>0</v>
      </c>
      <c r="W49" s="16">
        <v>9192.9335816263192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f t="shared" si="0"/>
        <v>10410.663356093524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1369.3366439064762</v>
      </c>
      <c r="BZ49" s="16">
        <f t="shared" si="1"/>
        <v>1369.3366439064762</v>
      </c>
      <c r="CA49" s="16">
        <f t="shared" si="2"/>
        <v>11780</v>
      </c>
    </row>
    <row r="50" spans="1:79" x14ac:dyDescent="0.2">
      <c r="A50" s="18" t="s">
        <v>171</v>
      </c>
      <c r="B50" s="15" t="s">
        <v>59</v>
      </c>
      <c r="C50" s="16">
        <v>0.58014046311104928</v>
      </c>
      <c r="D50" s="16">
        <v>0.32668103748000837</v>
      </c>
      <c r="E50" s="16">
        <v>6.1956748487587789E-2</v>
      </c>
      <c r="F50" s="16">
        <v>3.2893401015228423</v>
      </c>
      <c r="G50" s="16">
        <v>0.28725401571517978</v>
      </c>
      <c r="H50" s="16">
        <v>0</v>
      </c>
      <c r="I50" s="16">
        <v>2.2248105138724705</v>
      </c>
      <c r="J50" s="16">
        <v>4.7650372018635698</v>
      </c>
      <c r="K50" s="16">
        <v>0</v>
      </c>
      <c r="L50" s="16">
        <v>2.2586051039566093</v>
      </c>
      <c r="M50" s="16">
        <v>0.94061609067519647</v>
      </c>
      <c r="N50" s="16">
        <v>0</v>
      </c>
      <c r="O50" s="16">
        <v>0.25909185731173073</v>
      </c>
      <c r="P50" s="16">
        <v>0</v>
      </c>
      <c r="Q50" s="16">
        <v>0</v>
      </c>
      <c r="R50" s="16">
        <v>0.28162158403448995</v>
      </c>
      <c r="S50" s="16">
        <v>8.0374800083443425</v>
      </c>
      <c r="T50" s="16">
        <v>0</v>
      </c>
      <c r="U50" s="16">
        <v>2.4275780543773036</v>
      </c>
      <c r="V50" s="16">
        <v>0</v>
      </c>
      <c r="W50" s="16">
        <v>6.3026910506918856</v>
      </c>
      <c r="X50" s="16">
        <v>0.93498365899450664</v>
      </c>
      <c r="Y50" s="16">
        <v>0.11264863361379597</v>
      </c>
      <c r="Z50" s="16">
        <v>6.7589180168277599E-2</v>
      </c>
      <c r="AA50" s="16">
        <v>0.31541617411862877</v>
      </c>
      <c r="AB50" s="16">
        <v>4.3313399624504552</v>
      </c>
      <c r="AC50" s="16">
        <v>2.3994158959738545</v>
      </c>
      <c r="AD50" s="16">
        <v>16.610041026354217</v>
      </c>
      <c r="AE50" s="16">
        <v>0.16897295042069396</v>
      </c>
      <c r="AF50" s="16">
        <v>0</v>
      </c>
      <c r="AG50" s="16">
        <v>2.8162158403448993E-2</v>
      </c>
      <c r="AH50" s="16">
        <v>0.65336207496001675</v>
      </c>
      <c r="AI50" s="16">
        <v>1.68972950420694E-2</v>
      </c>
      <c r="AJ50" s="16">
        <v>1.68972950420694E-2</v>
      </c>
      <c r="AK50" s="16">
        <v>4.5059453445518392E-2</v>
      </c>
      <c r="AL50" s="16">
        <v>1.68972950420694E-2</v>
      </c>
      <c r="AM50" s="16">
        <v>5.6324316806897985E-2</v>
      </c>
      <c r="AN50" s="16">
        <v>3.1710590362283568</v>
      </c>
      <c r="AO50" s="16">
        <v>0.58014046311104928</v>
      </c>
      <c r="AP50" s="16">
        <v>5.6718587024546281</v>
      </c>
      <c r="AQ50" s="16">
        <v>3.9427021764828596E-2</v>
      </c>
      <c r="AR50" s="16">
        <v>5.0297614908559911</v>
      </c>
      <c r="AS50" s="16">
        <v>1.1264863361379598E-2</v>
      </c>
      <c r="AT50" s="16">
        <v>8.0600097350671014</v>
      </c>
      <c r="AU50" s="16">
        <v>0</v>
      </c>
      <c r="AV50" s="16">
        <v>3.4864752103469856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1.1264863361379598E-2</v>
      </c>
      <c r="BG50" s="16">
        <v>0</v>
      </c>
      <c r="BH50" s="16">
        <v>5.0691885126208196E-2</v>
      </c>
      <c r="BI50" s="16">
        <v>0.10701620193310618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f t="shared" si="0"/>
        <v>84.035880675891789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-3.0358806758918018</v>
      </c>
      <c r="BZ50" s="16">
        <f t="shared" si="1"/>
        <v>-3.0358806758918018</v>
      </c>
      <c r="CA50" s="16">
        <f t="shared" si="2"/>
        <v>80.999999999999986</v>
      </c>
    </row>
    <row r="51" spans="1:79" x14ac:dyDescent="0.2">
      <c r="A51" s="18" t="s">
        <v>172</v>
      </c>
      <c r="B51" s="15" t="s">
        <v>45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f t="shared" si="0"/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f t="shared" si="1"/>
        <v>0</v>
      </c>
      <c r="CA51" s="16">
        <f t="shared" si="2"/>
        <v>0</v>
      </c>
    </row>
    <row r="52" spans="1:79" x14ac:dyDescent="0.2">
      <c r="A52" s="18" t="s">
        <v>254</v>
      </c>
      <c r="B52" s="15" t="s">
        <v>47</v>
      </c>
      <c r="C52" s="16">
        <v>346.63453959154424</v>
      </c>
      <c r="D52" s="16">
        <v>235.29777654590566</v>
      </c>
      <c r="E52" s="16">
        <v>14.753642097577794</v>
      </c>
      <c r="F52" s="16">
        <v>4.1066838828309322</v>
      </c>
      <c r="G52" s="16">
        <v>260.24207864902684</v>
      </c>
      <c r="H52" s="16">
        <v>143.73393589908261</v>
      </c>
      <c r="I52" s="16">
        <v>23.423308072443096</v>
      </c>
      <c r="J52" s="16">
        <v>21.902314041764974</v>
      </c>
      <c r="K52" s="16">
        <v>0.30419880613562461</v>
      </c>
      <c r="L52" s="16">
        <v>136.58526395489545</v>
      </c>
      <c r="M52" s="16">
        <v>17.187232546662791</v>
      </c>
      <c r="N52" s="16">
        <v>1.0646958214746862</v>
      </c>
      <c r="O52" s="16">
        <v>17.947729562001854</v>
      </c>
      <c r="P52" s="16">
        <v>0</v>
      </c>
      <c r="Q52" s="16">
        <v>20.381320011086849</v>
      </c>
      <c r="R52" s="16">
        <v>0</v>
      </c>
      <c r="S52" s="16">
        <v>123.96101350026703</v>
      </c>
      <c r="T52" s="16">
        <v>0</v>
      </c>
      <c r="U52" s="16">
        <v>32477.937636473027</v>
      </c>
      <c r="V52" s="16">
        <v>0</v>
      </c>
      <c r="W52" s="16">
        <v>306.02399897243833</v>
      </c>
      <c r="X52" s="16">
        <v>167.15724397152573</v>
      </c>
      <c r="Y52" s="16">
        <v>62.208655854735234</v>
      </c>
      <c r="Z52" s="16">
        <v>1.8251928368137478</v>
      </c>
      <c r="AA52" s="16">
        <v>294.46444433928463</v>
      </c>
      <c r="AB52" s="16">
        <v>508.6204038587644</v>
      </c>
      <c r="AC52" s="16">
        <v>512.72708774159526</v>
      </c>
      <c r="AD52" s="16">
        <v>41.827335843648385</v>
      </c>
      <c r="AE52" s="16">
        <v>29.811483001291212</v>
      </c>
      <c r="AF52" s="16">
        <v>0.15209940306781231</v>
      </c>
      <c r="AG52" s="16">
        <v>127.1551009646911</v>
      </c>
      <c r="AH52" s="16">
        <v>38.633248379224327</v>
      </c>
      <c r="AI52" s="16">
        <v>31.63667583810496</v>
      </c>
      <c r="AJ52" s="16">
        <v>60.535562420989301</v>
      </c>
      <c r="AK52" s="16">
        <v>3.0419880613562458</v>
      </c>
      <c r="AL52" s="16">
        <v>16.274636128255917</v>
      </c>
      <c r="AM52" s="16">
        <v>40.30634181297026</v>
      </c>
      <c r="AN52" s="16">
        <v>45.325622114208066</v>
      </c>
      <c r="AO52" s="16">
        <v>29.355184792087776</v>
      </c>
      <c r="AP52" s="16">
        <v>297.9627306098443</v>
      </c>
      <c r="AQ52" s="16">
        <v>0.76049701533906144</v>
      </c>
      <c r="AR52" s="16">
        <v>994.73009606349251</v>
      </c>
      <c r="AS52" s="16">
        <v>802.17225177964212</v>
      </c>
      <c r="AT52" s="16">
        <v>11.86375343928936</v>
      </c>
      <c r="AU52" s="16">
        <v>0</v>
      </c>
      <c r="AV52" s="16">
        <v>20.837618220290285</v>
      </c>
      <c r="AW52" s="16">
        <v>3.6503856736274956</v>
      </c>
      <c r="AX52" s="16">
        <v>560.33420090182051</v>
      </c>
      <c r="AY52" s="16">
        <v>0</v>
      </c>
      <c r="AZ52" s="16">
        <v>0.60839761227124922</v>
      </c>
      <c r="BA52" s="16">
        <v>0</v>
      </c>
      <c r="BB52" s="16">
        <v>0</v>
      </c>
      <c r="BC52" s="16">
        <v>0</v>
      </c>
      <c r="BD52" s="16">
        <v>0.60839761227124922</v>
      </c>
      <c r="BE52" s="16">
        <v>0</v>
      </c>
      <c r="BF52" s="16">
        <v>27.529991955274028</v>
      </c>
      <c r="BG52" s="16">
        <v>6.0839761227124916</v>
      </c>
      <c r="BH52" s="16">
        <v>50.040703609310249</v>
      </c>
      <c r="BI52" s="16">
        <v>0.30419880613562461</v>
      </c>
      <c r="BJ52" s="16">
        <v>0</v>
      </c>
      <c r="BK52" s="16">
        <v>106.62168155053642</v>
      </c>
      <c r="BL52" s="16">
        <v>24.183805087782158</v>
      </c>
      <c r="BM52" s="16">
        <v>0</v>
      </c>
      <c r="BN52" s="16">
        <v>6.3881749288481169</v>
      </c>
      <c r="BO52" s="16">
        <v>9.1259641840687387</v>
      </c>
      <c r="BP52" s="16">
        <v>0.60839761227124922</v>
      </c>
      <c r="BQ52" s="16">
        <v>63.729649885413359</v>
      </c>
      <c r="BR52" s="16">
        <v>0</v>
      </c>
      <c r="BS52" s="16">
        <f t="shared" si="0"/>
        <v>39150.690548461011</v>
      </c>
      <c r="BT52" s="16">
        <v>0</v>
      </c>
      <c r="BU52" s="16">
        <v>0</v>
      </c>
      <c r="BV52" s="16">
        <v>0</v>
      </c>
      <c r="BW52" s="16">
        <v>5798.4855431542092</v>
      </c>
      <c r="BX52" s="16">
        <v>0</v>
      </c>
      <c r="BY52" s="16">
        <v>48.823908384767755</v>
      </c>
      <c r="BZ52" s="16">
        <f t="shared" si="1"/>
        <v>5847.3094515389766</v>
      </c>
      <c r="CA52" s="16">
        <f t="shared" si="2"/>
        <v>44997.999999999985</v>
      </c>
    </row>
    <row r="53" spans="1:79" x14ac:dyDescent="0.2">
      <c r="A53" s="18" t="s">
        <v>255</v>
      </c>
      <c r="B53" s="15" t="s">
        <v>256</v>
      </c>
      <c r="C53" s="16">
        <v>4.0528241633956492</v>
      </c>
      <c r="D53" s="16">
        <v>3.8455774732220074</v>
      </c>
      <c r="E53" s="16">
        <v>0.1611918701350542</v>
      </c>
      <c r="F53" s="16">
        <v>0.13816446011576078</v>
      </c>
      <c r="G53" s="16">
        <v>37.995226531834206</v>
      </c>
      <c r="H53" s="16">
        <v>0</v>
      </c>
      <c r="I53" s="16">
        <v>6.9082230057880389E-2</v>
      </c>
      <c r="J53" s="16">
        <v>8.1977579668684726</v>
      </c>
      <c r="K53" s="16">
        <v>2.5330151021222806</v>
      </c>
      <c r="L53" s="16">
        <v>4.0297967533763552</v>
      </c>
      <c r="M53" s="16">
        <v>2.417878052025813</v>
      </c>
      <c r="N53" s="16">
        <v>0</v>
      </c>
      <c r="O53" s="16">
        <v>0</v>
      </c>
      <c r="P53" s="16">
        <v>0</v>
      </c>
      <c r="Q53" s="16">
        <v>0</v>
      </c>
      <c r="R53" s="16">
        <v>2.3948506420065199</v>
      </c>
      <c r="S53" s="16">
        <v>0.29935633025081498</v>
      </c>
      <c r="T53" s="16">
        <v>0</v>
      </c>
      <c r="U53" s="16">
        <v>927.84343190739139</v>
      </c>
      <c r="V53" s="16">
        <v>15.520474353003792</v>
      </c>
      <c r="W53" s="16">
        <v>13.931583061672542</v>
      </c>
      <c r="X53" s="16">
        <v>12.388746590379883</v>
      </c>
      <c r="Y53" s="16">
        <v>70.026353868671407</v>
      </c>
      <c r="Z53" s="16">
        <v>40.52824163395649</v>
      </c>
      <c r="AA53" s="16">
        <v>0</v>
      </c>
      <c r="AB53" s="16">
        <v>4.6054820038586915E-2</v>
      </c>
      <c r="AC53" s="16">
        <v>2.3027410019293457E-2</v>
      </c>
      <c r="AD53" s="16">
        <v>0</v>
      </c>
      <c r="AE53" s="16">
        <v>1.7270557514470095</v>
      </c>
      <c r="AF53" s="16">
        <v>0</v>
      </c>
      <c r="AG53" s="16">
        <v>0.1151370500964673</v>
      </c>
      <c r="AH53" s="16">
        <v>9.2109640077173829E-2</v>
      </c>
      <c r="AI53" s="16">
        <v>0.89806899075244495</v>
      </c>
      <c r="AJ53" s="16">
        <v>0.1151370500964673</v>
      </c>
      <c r="AK53" s="16">
        <v>2.3027410019293457E-2</v>
      </c>
      <c r="AL53" s="16">
        <v>0.13816446011576078</v>
      </c>
      <c r="AM53" s="16">
        <v>0.13816446011576078</v>
      </c>
      <c r="AN53" s="16">
        <v>0.57568525048233654</v>
      </c>
      <c r="AO53" s="16">
        <v>1.9343024416206507</v>
      </c>
      <c r="AP53" s="16">
        <v>21.024025347614931</v>
      </c>
      <c r="AQ53" s="16">
        <v>22.175395848579601</v>
      </c>
      <c r="AR53" s="16">
        <v>32.883141507551059</v>
      </c>
      <c r="AS53" s="16">
        <v>52.064974053622514</v>
      </c>
      <c r="AT53" s="16">
        <v>0.41449338034728228</v>
      </c>
      <c r="AU53" s="16">
        <v>1.7500831614663028</v>
      </c>
      <c r="AV53" s="16">
        <v>3.0165907125274432</v>
      </c>
      <c r="AW53" s="16">
        <v>0.85201417071385799</v>
      </c>
      <c r="AX53" s="16">
        <v>3.2698922227396712</v>
      </c>
      <c r="AY53" s="16">
        <v>0.36843856030869532</v>
      </c>
      <c r="AZ53" s="16">
        <v>0.69082230057880389</v>
      </c>
      <c r="BA53" s="16">
        <v>1.704028341427716</v>
      </c>
      <c r="BB53" s="16">
        <v>3.0856729425853233</v>
      </c>
      <c r="BC53" s="16">
        <v>6.885195595768745</v>
      </c>
      <c r="BD53" s="16">
        <v>1.5428364712926617</v>
      </c>
      <c r="BE53" s="16">
        <v>7.6220727163861355</v>
      </c>
      <c r="BF53" s="16">
        <v>7.9674838666755363</v>
      </c>
      <c r="BG53" s="16">
        <v>2.6020973321801608</v>
      </c>
      <c r="BH53" s="16">
        <v>8.7043609872929277</v>
      </c>
      <c r="BI53" s="16">
        <v>9.8787588982768941</v>
      </c>
      <c r="BJ53" s="16">
        <v>4.2370434435499966</v>
      </c>
      <c r="BK53" s="16">
        <v>29.65930410484998</v>
      </c>
      <c r="BL53" s="16">
        <v>3.8916322932605945</v>
      </c>
      <c r="BM53" s="16">
        <v>0.25330151021222808</v>
      </c>
      <c r="BN53" s="16">
        <v>1.6579735213891291</v>
      </c>
      <c r="BO53" s="16">
        <v>5.9871266050162992</v>
      </c>
      <c r="BP53" s="16">
        <v>1.450726831215488</v>
      </c>
      <c r="BQ53" s="16">
        <v>9.8787588982768941</v>
      </c>
      <c r="BR53" s="16">
        <v>0</v>
      </c>
      <c r="BS53" s="16">
        <f t="shared" si="0"/>
        <v>1397.717733351074</v>
      </c>
      <c r="BT53" s="16">
        <v>0</v>
      </c>
      <c r="BU53" s="16">
        <v>0</v>
      </c>
      <c r="BV53" s="16">
        <v>0</v>
      </c>
      <c r="BW53" s="16">
        <v>1486.6956456656244</v>
      </c>
      <c r="BX53" s="16">
        <v>0</v>
      </c>
      <c r="BY53" s="16">
        <v>-115.41337901669881</v>
      </c>
      <c r="BZ53" s="16">
        <f t="shared" si="1"/>
        <v>1371.2822666489255</v>
      </c>
      <c r="CA53" s="16">
        <f t="shared" si="2"/>
        <v>2768.9999999999995</v>
      </c>
    </row>
    <row r="54" spans="1:79" x14ac:dyDescent="0.2">
      <c r="A54" s="18" t="s">
        <v>174</v>
      </c>
      <c r="B54" s="15" t="s">
        <v>173</v>
      </c>
      <c r="C54" s="16">
        <v>5148.5175656868123</v>
      </c>
      <c r="D54" s="16">
        <v>996.20986040234493</v>
      </c>
      <c r="E54" s="16">
        <v>63.818986968073894</v>
      </c>
      <c r="F54" s="16">
        <v>58.38758382185484</v>
      </c>
      <c r="G54" s="16">
        <v>1653.8622580237022</v>
      </c>
      <c r="H54" s="16">
        <v>0.45261692885158783</v>
      </c>
      <c r="I54" s="16">
        <v>59.292817679558006</v>
      </c>
      <c r="J54" s="16">
        <v>0.45261692885158783</v>
      </c>
      <c r="K54" s="16">
        <v>82.376281050988993</v>
      </c>
      <c r="L54" s="16">
        <v>525.48825439669349</v>
      </c>
      <c r="M54" s="16">
        <v>68.34515625658976</v>
      </c>
      <c r="N54" s="16">
        <v>0</v>
      </c>
      <c r="O54" s="16">
        <v>143.02694951710177</v>
      </c>
      <c r="P54" s="16">
        <v>0</v>
      </c>
      <c r="Q54" s="16">
        <v>135.78507865547635</v>
      </c>
      <c r="R54" s="16">
        <v>0</v>
      </c>
      <c r="S54" s="16">
        <v>2555.0225633672135</v>
      </c>
      <c r="T54" s="16">
        <v>6.3366370039222302</v>
      </c>
      <c r="U54" s="16">
        <v>0</v>
      </c>
      <c r="V54" s="16">
        <v>5.8840200750706417</v>
      </c>
      <c r="W54" s="16">
        <v>21397.465311458818</v>
      </c>
      <c r="X54" s="16">
        <v>2489.3931086837333</v>
      </c>
      <c r="Y54" s="16">
        <v>879.88730968748689</v>
      </c>
      <c r="Z54" s="16">
        <v>154.79498966724304</v>
      </c>
      <c r="AA54" s="16">
        <v>381.55607102188856</v>
      </c>
      <c r="AB54" s="16">
        <v>1302.63152123487</v>
      </c>
      <c r="AC54" s="16">
        <v>581.1601366454388</v>
      </c>
      <c r="AD54" s="16">
        <v>670.77828855805319</v>
      </c>
      <c r="AE54" s="16">
        <v>276.09632659946863</v>
      </c>
      <c r="AF54" s="16">
        <v>0</v>
      </c>
      <c r="AG54" s="16">
        <v>141.66909873054701</v>
      </c>
      <c r="AH54" s="16">
        <v>12.67327400784446</v>
      </c>
      <c r="AI54" s="16">
        <v>6.3366370039222302</v>
      </c>
      <c r="AJ54" s="16">
        <v>6.7892539327738177</v>
      </c>
      <c r="AK54" s="16">
        <v>56.577116106448486</v>
      </c>
      <c r="AL54" s="16">
        <v>154.34237273839148</v>
      </c>
      <c r="AM54" s="16">
        <v>152.98452195183668</v>
      </c>
      <c r="AN54" s="16">
        <v>161.58424360001686</v>
      </c>
      <c r="AO54" s="16">
        <v>711.06119522584459</v>
      </c>
      <c r="AP54" s="16">
        <v>0.45261692885158783</v>
      </c>
      <c r="AQ54" s="16">
        <v>0</v>
      </c>
      <c r="AR54" s="16">
        <v>348.06241828687104</v>
      </c>
      <c r="AS54" s="16">
        <v>0.45261692885158783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5.4314031462190542</v>
      </c>
      <c r="BG54" s="16">
        <v>1.8104677154063513</v>
      </c>
      <c r="BH54" s="16">
        <v>0</v>
      </c>
      <c r="BI54" s="16">
        <v>0</v>
      </c>
      <c r="BJ54" s="16">
        <v>0</v>
      </c>
      <c r="BK54" s="16">
        <v>4.5261692885158791</v>
      </c>
      <c r="BL54" s="16">
        <v>18.104677154063516</v>
      </c>
      <c r="BM54" s="16">
        <v>0</v>
      </c>
      <c r="BN54" s="16">
        <v>228.11893214120028</v>
      </c>
      <c r="BO54" s="16">
        <v>585.2336890051032</v>
      </c>
      <c r="BP54" s="16">
        <v>0</v>
      </c>
      <c r="BQ54" s="16">
        <v>372.50373244485684</v>
      </c>
      <c r="BR54" s="16">
        <v>0</v>
      </c>
      <c r="BS54" s="16">
        <f t="shared" si="0"/>
        <v>42605.736746657669</v>
      </c>
      <c r="BT54" s="16">
        <v>0</v>
      </c>
      <c r="BU54" s="16">
        <v>0</v>
      </c>
      <c r="BV54" s="16">
        <v>0</v>
      </c>
      <c r="BW54" s="16">
        <v>14.483741723250811</v>
      </c>
      <c r="BX54" s="16">
        <v>0</v>
      </c>
      <c r="BY54" s="16">
        <v>307.77951161907976</v>
      </c>
      <c r="BZ54" s="16">
        <f t="shared" si="1"/>
        <v>322.26325334233059</v>
      </c>
      <c r="CA54" s="16">
        <f t="shared" si="2"/>
        <v>42928</v>
      </c>
    </row>
    <row r="55" spans="1:79" x14ac:dyDescent="0.2">
      <c r="A55" s="18" t="s">
        <v>175</v>
      </c>
      <c r="B55" s="15" t="s">
        <v>32</v>
      </c>
      <c r="C55" s="16">
        <v>5318.2217501148371</v>
      </c>
      <c r="D55" s="16">
        <v>504.85473128158014</v>
      </c>
      <c r="E55" s="16">
        <v>38.757464400551214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17.053284336242534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210.76309141019752</v>
      </c>
      <c r="X55" s="16">
        <v>2.0929030776297655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0.38757464400551217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f t="shared" si="0"/>
        <v>6092.1307992650427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-17.130799265043638</v>
      </c>
      <c r="BZ55" s="16">
        <f t="shared" si="1"/>
        <v>-17.130799265043638</v>
      </c>
      <c r="CA55" s="16">
        <f t="shared" si="2"/>
        <v>6074.9999999999991</v>
      </c>
    </row>
    <row r="56" spans="1:79" x14ac:dyDescent="0.2">
      <c r="A56" s="18" t="s">
        <v>177</v>
      </c>
      <c r="B56" s="15" t="s">
        <v>176</v>
      </c>
      <c r="C56" s="16">
        <v>0</v>
      </c>
      <c r="D56" s="16">
        <v>1.2830762546165544</v>
      </c>
      <c r="E56" s="16">
        <v>0</v>
      </c>
      <c r="F56" s="16">
        <v>0</v>
      </c>
      <c r="G56" s="16">
        <v>1852.3344195814325</v>
      </c>
      <c r="H56" s="16">
        <v>318.2029111449055</v>
      </c>
      <c r="I56" s="16">
        <v>73.56303859801578</v>
      </c>
      <c r="J56" s="16">
        <v>334.88290245492072</v>
      </c>
      <c r="K56" s="16">
        <v>0</v>
      </c>
      <c r="L56" s="16">
        <v>296.39061481642409</v>
      </c>
      <c r="M56" s="16">
        <v>17.963067564631764</v>
      </c>
      <c r="N56" s="16">
        <v>0</v>
      </c>
      <c r="O56" s="16">
        <v>797.64573828662469</v>
      </c>
      <c r="P56" s="16">
        <v>136.43377507422696</v>
      </c>
      <c r="Q56" s="16">
        <v>413.1505539865305</v>
      </c>
      <c r="R56" s="16">
        <v>0</v>
      </c>
      <c r="S56" s="16">
        <v>1190.2670721992902</v>
      </c>
      <c r="T56" s="16">
        <v>0</v>
      </c>
      <c r="U56" s="16">
        <v>0</v>
      </c>
      <c r="V56" s="16">
        <v>487.56897675429065</v>
      </c>
      <c r="W56" s="16">
        <v>13655.78057788399</v>
      </c>
      <c r="X56" s="16">
        <v>9393.4012600477945</v>
      </c>
      <c r="Y56" s="16">
        <v>2905.7400246216239</v>
      </c>
      <c r="Z56" s="16">
        <v>1546.5345788978202</v>
      </c>
      <c r="AA56" s="16">
        <v>1573.4791802447678</v>
      </c>
      <c r="AB56" s="16">
        <v>0</v>
      </c>
      <c r="AC56" s="16">
        <v>422.13208776884642</v>
      </c>
      <c r="AD56" s="16">
        <v>254.04909841407778</v>
      </c>
      <c r="AE56" s="16">
        <v>298.52907524078495</v>
      </c>
      <c r="AF56" s="16">
        <v>0</v>
      </c>
      <c r="AG56" s="16">
        <v>72.707654428271411</v>
      </c>
      <c r="AH56" s="16">
        <v>4.7046129335940323</v>
      </c>
      <c r="AI56" s="16">
        <v>18.390759649503945</v>
      </c>
      <c r="AJ56" s="16">
        <v>0</v>
      </c>
      <c r="AK56" s="16">
        <v>0.42769208487218485</v>
      </c>
      <c r="AL56" s="16">
        <v>203.1537403142878</v>
      </c>
      <c r="AM56" s="16">
        <v>0</v>
      </c>
      <c r="AN56" s="16">
        <v>6.8430733579549576</v>
      </c>
      <c r="AO56" s="16">
        <v>128.30762546165545</v>
      </c>
      <c r="AP56" s="16">
        <v>0</v>
      </c>
      <c r="AQ56" s="16">
        <v>0</v>
      </c>
      <c r="AR56" s="16">
        <v>57.738431457744944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19.673835904120502</v>
      </c>
      <c r="BG56" s="16">
        <v>0</v>
      </c>
      <c r="BH56" s="16">
        <v>0</v>
      </c>
      <c r="BI56" s="16">
        <v>0</v>
      </c>
      <c r="BJ56" s="16">
        <v>0</v>
      </c>
      <c r="BK56" s="16">
        <v>4.7046129335940323</v>
      </c>
      <c r="BL56" s="16">
        <v>19.673835904120502</v>
      </c>
      <c r="BM56" s="16">
        <v>0</v>
      </c>
      <c r="BN56" s="16">
        <v>74.418422767760163</v>
      </c>
      <c r="BO56" s="16">
        <v>53.889202693895285</v>
      </c>
      <c r="BP56" s="16">
        <v>0</v>
      </c>
      <c r="BQ56" s="16">
        <v>0</v>
      </c>
      <c r="BR56" s="16">
        <v>0</v>
      </c>
      <c r="BS56" s="16">
        <f t="shared" si="0"/>
        <v>36633.965529726971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-1197.9655297269896</v>
      </c>
      <c r="BZ56" s="16">
        <f t="shared" si="1"/>
        <v>-1197.9655297269896</v>
      </c>
      <c r="CA56" s="16">
        <f t="shared" si="2"/>
        <v>35435.999999999978</v>
      </c>
    </row>
    <row r="57" spans="1:79" x14ac:dyDescent="0.2">
      <c r="A57" s="18" t="s">
        <v>257</v>
      </c>
      <c r="B57" s="15" t="s">
        <v>60</v>
      </c>
      <c r="C57" s="16">
        <v>57.812129052909562</v>
      </c>
      <c r="D57" s="16">
        <v>2.5694279579070916</v>
      </c>
      <c r="E57" s="16">
        <v>0</v>
      </c>
      <c r="F57" s="16">
        <v>0</v>
      </c>
      <c r="G57" s="16">
        <v>856.26186697253831</v>
      </c>
      <c r="H57" s="16">
        <v>0</v>
      </c>
      <c r="I57" s="16">
        <v>0</v>
      </c>
      <c r="J57" s="16">
        <v>0.64235698947677289</v>
      </c>
      <c r="K57" s="16">
        <v>0.64235698947677289</v>
      </c>
      <c r="L57" s="16">
        <v>4.1753204315990242</v>
      </c>
      <c r="M57" s="16">
        <v>0</v>
      </c>
      <c r="N57" s="16">
        <v>11.562425810581912</v>
      </c>
      <c r="O57" s="16">
        <v>1981.0289555463678</v>
      </c>
      <c r="P57" s="16">
        <v>0</v>
      </c>
      <c r="Q57" s="16">
        <v>568.80711418168244</v>
      </c>
      <c r="R57" s="16">
        <v>442.90514424423492</v>
      </c>
      <c r="S57" s="16">
        <v>812.58159168811767</v>
      </c>
      <c r="T57" s="16">
        <v>15.737746242180934</v>
      </c>
      <c r="U57" s="16">
        <v>0</v>
      </c>
      <c r="V57" s="16">
        <v>0</v>
      </c>
      <c r="W57" s="16">
        <v>1436.6314069648026</v>
      </c>
      <c r="X57" s="16">
        <v>1060.2102111314136</v>
      </c>
      <c r="Y57" s="16">
        <v>546.64579804473374</v>
      </c>
      <c r="Z57" s="16">
        <v>36.935526894914439</v>
      </c>
      <c r="AA57" s="16">
        <v>10663.447203809168</v>
      </c>
      <c r="AB57" s="16">
        <v>837.63351427771181</v>
      </c>
      <c r="AC57" s="16">
        <v>0.32117849473838644</v>
      </c>
      <c r="AD57" s="16">
        <v>127.50786241113943</v>
      </c>
      <c r="AE57" s="16">
        <v>504.89259372874346</v>
      </c>
      <c r="AF57" s="16">
        <v>105.98890326366754</v>
      </c>
      <c r="AG57" s="16">
        <v>1569.5993037864946</v>
      </c>
      <c r="AH57" s="16">
        <v>79.331088200381444</v>
      </c>
      <c r="AI57" s="16">
        <v>39.826133347559917</v>
      </c>
      <c r="AJ57" s="16">
        <v>783.67552716166279</v>
      </c>
      <c r="AK57" s="16">
        <v>122.04782800058685</v>
      </c>
      <c r="AL57" s="16">
        <v>949.7248089414087</v>
      </c>
      <c r="AM57" s="16">
        <v>0</v>
      </c>
      <c r="AN57" s="16">
        <v>0</v>
      </c>
      <c r="AO57" s="16">
        <v>0</v>
      </c>
      <c r="AP57" s="16">
        <v>0.32117849473838644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4.4964989263374102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f t="shared" si="0"/>
        <v>23623.963001987282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457.03699801272393</v>
      </c>
      <c r="BZ57" s="16">
        <f t="shared" si="1"/>
        <v>457.03699801272393</v>
      </c>
      <c r="CA57" s="16">
        <f t="shared" si="2"/>
        <v>24081.000000000007</v>
      </c>
    </row>
    <row r="58" spans="1:79" x14ac:dyDescent="0.2">
      <c r="A58" s="18" t="s">
        <v>178</v>
      </c>
      <c r="B58" s="15" t="s">
        <v>258</v>
      </c>
      <c r="C58" s="16">
        <v>14781.647150473502</v>
      </c>
      <c r="D58" s="16">
        <v>1556.140906103172</v>
      </c>
      <c r="E58" s="16">
        <v>50.743725199016474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13.531660053071061</v>
      </c>
      <c r="L58" s="16">
        <v>0.28190958443898045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4358.3221754266378</v>
      </c>
      <c r="Y58" s="16">
        <v>378.32266231711179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23.680405092874356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4.2286437665847068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5.6381916887796093</v>
      </c>
      <c r="BG58" s="16">
        <v>5.0743725199016483</v>
      </c>
      <c r="BH58" s="16">
        <v>0</v>
      </c>
      <c r="BI58" s="16">
        <v>673.20008764028523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0.84572875331694131</v>
      </c>
      <c r="BQ58" s="16">
        <v>0</v>
      </c>
      <c r="BR58" s="16">
        <v>0</v>
      </c>
      <c r="BS58" s="16">
        <f t="shared" si="0"/>
        <v>21851.657618618694</v>
      </c>
      <c r="BT58" s="16">
        <v>0</v>
      </c>
      <c r="BU58" s="16">
        <v>0</v>
      </c>
      <c r="BV58" s="16">
        <v>0</v>
      </c>
      <c r="BW58" s="16">
        <v>223.55430046011151</v>
      </c>
      <c r="BX58" s="16">
        <v>0</v>
      </c>
      <c r="BY58" s="16">
        <v>1084.7880809211968</v>
      </c>
      <c r="BZ58" s="16">
        <f t="shared" si="1"/>
        <v>1308.3423813813083</v>
      </c>
      <c r="CA58" s="16">
        <f t="shared" si="2"/>
        <v>23160.000000000004</v>
      </c>
    </row>
    <row r="59" spans="1:79" x14ac:dyDescent="0.2">
      <c r="A59" s="18" t="s">
        <v>179</v>
      </c>
      <c r="B59" s="15" t="s">
        <v>61</v>
      </c>
      <c r="C59" s="16">
        <v>0.24988539703560333</v>
      </c>
      <c r="D59" s="16">
        <v>11.494728263637754</v>
      </c>
      <c r="E59" s="16">
        <v>0</v>
      </c>
      <c r="F59" s="16">
        <v>866.60255691947236</v>
      </c>
      <c r="G59" s="16">
        <v>179.66760046859878</v>
      </c>
      <c r="H59" s="16">
        <v>160.17653949982173</v>
      </c>
      <c r="I59" s="16">
        <v>60.222380685580404</v>
      </c>
      <c r="J59" s="16">
        <v>454.54153720776242</v>
      </c>
      <c r="K59" s="16">
        <v>5.7473641318188768</v>
      </c>
      <c r="L59" s="16">
        <v>1226.6874140477767</v>
      </c>
      <c r="M59" s="16">
        <v>60.222380685580404</v>
      </c>
      <c r="N59" s="16">
        <v>1.7491977792492233</v>
      </c>
      <c r="O59" s="16">
        <v>62.721234655936435</v>
      </c>
      <c r="P59" s="16">
        <v>0</v>
      </c>
      <c r="Q59" s="16">
        <v>38.982121937554119</v>
      </c>
      <c r="R59" s="16">
        <v>246.88677227117608</v>
      </c>
      <c r="S59" s="16">
        <v>237.64101258085876</v>
      </c>
      <c r="T59" s="16">
        <v>92.207711506137628</v>
      </c>
      <c r="U59" s="16">
        <v>147.68226964804157</v>
      </c>
      <c r="V59" s="16">
        <v>59.972495288544799</v>
      </c>
      <c r="W59" s="16">
        <v>369.33061681862171</v>
      </c>
      <c r="X59" s="16">
        <v>1204.9473845056791</v>
      </c>
      <c r="Y59" s="16">
        <v>441.29761116487543</v>
      </c>
      <c r="Z59" s="16">
        <v>386.82259461111397</v>
      </c>
      <c r="AA59" s="16">
        <v>524.50944837773136</v>
      </c>
      <c r="AB59" s="16">
        <v>152.43009219171805</v>
      </c>
      <c r="AC59" s="16">
        <v>185.41496460041765</v>
      </c>
      <c r="AD59" s="16">
        <v>20.740487953955075</v>
      </c>
      <c r="AE59" s="16">
        <v>82.961951815820299</v>
      </c>
      <c r="AF59" s="16">
        <v>0.74965619110680992</v>
      </c>
      <c r="AG59" s="16">
        <v>45.978913054551015</v>
      </c>
      <c r="AH59" s="16">
        <v>63.970661641114454</v>
      </c>
      <c r="AI59" s="16">
        <v>29.9862476442724</v>
      </c>
      <c r="AJ59" s="16">
        <v>6.4970203229256862</v>
      </c>
      <c r="AK59" s="16">
        <v>6.2471349258900837</v>
      </c>
      <c r="AL59" s="16">
        <v>150.6808944124688</v>
      </c>
      <c r="AM59" s="16">
        <v>120.69464676819641</v>
      </c>
      <c r="AN59" s="16">
        <v>6.996791116996893</v>
      </c>
      <c r="AO59" s="16">
        <v>97.455304843885301</v>
      </c>
      <c r="AP59" s="16">
        <v>166.92344521978302</v>
      </c>
      <c r="AQ59" s="16">
        <v>15.74278001324301</v>
      </c>
      <c r="AR59" s="16">
        <v>776.14404319258392</v>
      </c>
      <c r="AS59" s="16">
        <v>2.4988539703560328</v>
      </c>
      <c r="AT59" s="16">
        <v>0</v>
      </c>
      <c r="AU59" s="16">
        <v>0</v>
      </c>
      <c r="AV59" s="16">
        <v>17.741863189527837</v>
      </c>
      <c r="AW59" s="16">
        <v>0</v>
      </c>
      <c r="AX59" s="16">
        <v>0</v>
      </c>
      <c r="AY59" s="16">
        <v>0</v>
      </c>
      <c r="AZ59" s="16">
        <v>0</v>
      </c>
      <c r="BA59" s="16">
        <v>0.24988539703560333</v>
      </c>
      <c r="BB59" s="16">
        <v>0.24988539703560333</v>
      </c>
      <c r="BC59" s="16">
        <v>15.243009219171801</v>
      </c>
      <c r="BD59" s="16">
        <v>12.244384454744562</v>
      </c>
      <c r="BE59" s="16">
        <v>0</v>
      </c>
      <c r="BF59" s="16">
        <v>4.4979371466408598</v>
      </c>
      <c r="BG59" s="16">
        <v>5.9972495288544794</v>
      </c>
      <c r="BH59" s="16">
        <v>0</v>
      </c>
      <c r="BI59" s="16">
        <v>40.231548922732131</v>
      </c>
      <c r="BJ59" s="16">
        <v>0.24988539703560333</v>
      </c>
      <c r="BK59" s="16">
        <v>24.488768909489124</v>
      </c>
      <c r="BL59" s="16">
        <v>117.94590740080477</v>
      </c>
      <c r="BM59" s="16">
        <v>0</v>
      </c>
      <c r="BN59" s="16">
        <v>425.80471654866807</v>
      </c>
      <c r="BO59" s="16">
        <v>0</v>
      </c>
      <c r="BP59" s="16">
        <v>3.4983955584984465</v>
      </c>
      <c r="BQ59" s="16">
        <v>4.7478225436764632</v>
      </c>
      <c r="BR59" s="16">
        <v>0</v>
      </c>
      <c r="BS59" s="16">
        <f t="shared" si="0"/>
        <v>9445.6680079458056</v>
      </c>
      <c r="BT59" s="16">
        <v>0</v>
      </c>
      <c r="BU59" s="16">
        <v>0</v>
      </c>
      <c r="BV59" s="16">
        <v>0</v>
      </c>
      <c r="BW59" s="16">
        <v>174.17012173381551</v>
      </c>
      <c r="BX59" s="16">
        <v>0</v>
      </c>
      <c r="BY59" s="16">
        <v>192.16187032037897</v>
      </c>
      <c r="BZ59" s="16">
        <f t="shared" si="1"/>
        <v>366.33199205419447</v>
      </c>
      <c r="CA59" s="16">
        <f t="shared" si="2"/>
        <v>9812</v>
      </c>
    </row>
    <row r="60" spans="1:79" x14ac:dyDescent="0.2">
      <c r="A60" s="18" t="s">
        <v>259</v>
      </c>
      <c r="B60" s="15" t="s">
        <v>180</v>
      </c>
      <c r="C60" s="16">
        <v>1.7473226593150248</v>
      </c>
      <c r="D60" s="16">
        <v>3.4299296645813451</v>
      </c>
      <c r="E60" s="16">
        <v>0.19414696214611388</v>
      </c>
      <c r="F60" s="16">
        <v>0</v>
      </c>
      <c r="G60" s="16">
        <v>0</v>
      </c>
      <c r="H60" s="16">
        <v>0</v>
      </c>
      <c r="I60" s="16">
        <v>0</v>
      </c>
      <c r="J60" s="16">
        <v>0.77658784858445551</v>
      </c>
      <c r="K60" s="16">
        <v>0</v>
      </c>
      <c r="L60" s="16">
        <v>3.7535079348248686</v>
      </c>
      <c r="M60" s="16">
        <v>0</v>
      </c>
      <c r="N60" s="16">
        <v>0</v>
      </c>
      <c r="O60" s="16">
        <v>4.1418018591170958</v>
      </c>
      <c r="P60" s="16">
        <v>3.5593609726787547</v>
      </c>
      <c r="Q60" s="16">
        <v>5.3066836319937787</v>
      </c>
      <c r="R60" s="16">
        <v>30.092779132647653</v>
      </c>
      <c r="S60" s="16">
        <v>100.82698900788181</v>
      </c>
      <c r="T60" s="16">
        <v>55.655462481885984</v>
      </c>
      <c r="U60" s="16">
        <v>0</v>
      </c>
      <c r="V60" s="16">
        <v>0</v>
      </c>
      <c r="W60" s="16">
        <v>0</v>
      </c>
      <c r="X60" s="16">
        <v>12.037111653059061</v>
      </c>
      <c r="Y60" s="16">
        <v>0.97073481073056944</v>
      </c>
      <c r="Z60" s="16">
        <v>6.4715654048704621E-2</v>
      </c>
      <c r="AA60" s="16">
        <v>121.40656699536987</v>
      </c>
      <c r="AB60" s="16">
        <v>64.068497508217575</v>
      </c>
      <c r="AC60" s="16">
        <v>0</v>
      </c>
      <c r="AD60" s="16">
        <v>0</v>
      </c>
      <c r="AE60" s="16">
        <v>38.376382850881846</v>
      </c>
      <c r="AF60" s="16">
        <v>23.49178241967978</v>
      </c>
      <c r="AG60" s="16">
        <v>1.553175697168911</v>
      </c>
      <c r="AH60" s="16">
        <v>3.3652140105326405</v>
      </c>
      <c r="AI60" s="16">
        <v>45.948114374580285</v>
      </c>
      <c r="AJ60" s="16">
        <v>17.214363976955429</v>
      </c>
      <c r="AK60" s="16">
        <v>6.9245749832113948</v>
      </c>
      <c r="AL60" s="16">
        <v>23.815360689923303</v>
      </c>
      <c r="AM60" s="16">
        <v>48.277877920333651</v>
      </c>
      <c r="AN60" s="16">
        <v>13.913865620471496</v>
      </c>
      <c r="AO60" s="16">
        <v>15.725903933835223</v>
      </c>
      <c r="AP60" s="16">
        <v>830.4959884070264</v>
      </c>
      <c r="AQ60" s="16">
        <v>96.426324532569893</v>
      </c>
      <c r="AR60" s="16">
        <v>0</v>
      </c>
      <c r="AS60" s="16">
        <v>20.903156257731595</v>
      </c>
      <c r="AT60" s="16">
        <v>0</v>
      </c>
      <c r="AU60" s="16">
        <v>0</v>
      </c>
      <c r="AV60" s="16">
        <v>0</v>
      </c>
      <c r="AW60" s="16">
        <v>1.1001661188279785</v>
      </c>
      <c r="AX60" s="16">
        <v>0</v>
      </c>
      <c r="AY60" s="16">
        <v>9.9014950694518085</v>
      </c>
      <c r="AZ60" s="16">
        <v>11.842964690912947</v>
      </c>
      <c r="BA60" s="16">
        <v>0</v>
      </c>
      <c r="BB60" s="16">
        <v>0</v>
      </c>
      <c r="BC60" s="16">
        <v>6.4715654048704621E-2</v>
      </c>
      <c r="BD60" s="16">
        <v>135.38514826989007</v>
      </c>
      <c r="BE60" s="16">
        <v>0</v>
      </c>
      <c r="BF60" s="16">
        <v>0.19414696214611388</v>
      </c>
      <c r="BG60" s="16">
        <v>6.4715654048704621E-2</v>
      </c>
      <c r="BH60" s="16">
        <v>1.229597426925388</v>
      </c>
      <c r="BI60" s="16">
        <v>54.62001201710671</v>
      </c>
      <c r="BJ60" s="16">
        <v>0</v>
      </c>
      <c r="BK60" s="16">
        <v>16.243629166224864</v>
      </c>
      <c r="BL60" s="16">
        <v>6.0185558265295303</v>
      </c>
      <c r="BM60" s="16">
        <v>0</v>
      </c>
      <c r="BN60" s="16">
        <v>0.64715654048704618</v>
      </c>
      <c r="BO60" s="16">
        <v>0</v>
      </c>
      <c r="BP60" s="16">
        <v>0.12943130809740924</v>
      </c>
      <c r="BQ60" s="16">
        <v>6.2774184427243487</v>
      </c>
      <c r="BR60" s="16">
        <v>0</v>
      </c>
      <c r="BS60" s="16">
        <f t="shared" si="0"/>
        <v>1838.183437599406</v>
      </c>
      <c r="BT60" s="16">
        <v>0</v>
      </c>
      <c r="BU60" s="16">
        <v>0</v>
      </c>
      <c r="BV60" s="16">
        <v>0</v>
      </c>
      <c r="BW60" s="16">
        <v>29.25147563001449</v>
      </c>
      <c r="BX60" s="16">
        <v>0</v>
      </c>
      <c r="BY60" s="16">
        <v>-36.434913229420701</v>
      </c>
      <c r="BZ60" s="16">
        <f t="shared" si="1"/>
        <v>-7.1834375994062114</v>
      </c>
      <c r="CA60" s="16">
        <f t="shared" si="2"/>
        <v>1830.9999999999998</v>
      </c>
    </row>
    <row r="61" spans="1:79" x14ac:dyDescent="0.2">
      <c r="A61" s="18" t="s">
        <v>260</v>
      </c>
      <c r="B61" s="15" t="s">
        <v>181</v>
      </c>
      <c r="C61" s="16">
        <v>0.33825767973448456</v>
      </c>
      <c r="D61" s="16">
        <v>4.6228549563712891</v>
      </c>
      <c r="E61" s="16">
        <v>0</v>
      </c>
      <c r="F61" s="16">
        <v>0</v>
      </c>
      <c r="G61" s="16">
        <v>16.687378866901238</v>
      </c>
      <c r="H61" s="16">
        <v>18.604172385396648</v>
      </c>
      <c r="I61" s="16">
        <v>2.4805563180528867</v>
      </c>
      <c r="J61" s="16">
        <v>11.275255991149486</v>
      </c>
      <c r="K61" s="16">
        <v>2.8188139977873714</v>
      </c>
      <c r="L61" s="16">
        <v>27.286119498581758</v>
      </c>
      <c r="M61" s="16">
        <v>4.1718447167253094</v>
      </c>
      <c r="N61" s="16">
        <v>0</v>
      </c>
      <c r="O61" s="16">
        <v>6.7651535946896919</v>
      </c>
      <c r="P61" s="16">
        <v>6.6524010347781966</v>
      </c>
      <c r="Q61" s="16">
        <v>0.11275255991149485</v>
      </c>
      <c r="R61" s="16">
        <v>4.1718447167253094</v>
      </c>
      <c r="S61" s="16">
        <v>8.1181843136276299</v>
      </c>
      <c r="T61" s="16">
        <v>0.11275255991149485</v>
      </c>
      <c r="U61" s="16">
        <v>5.5248754356632475</v>
      </c>
      <c r="V61" s="16">
        <v>0.22550511982298971</v>
      </c>
      <c r="W61" s="16">
        <v>10.711493191592011</v>
      </c>
      <c r="X61" s="16">
        <v>30.668696295926601</v>
      </c>
      <c r="Y61" s="16">
        <v>267.11081443033135</v>
      </c>
      <c r="Z61" s="16">
        <v>2.8188139977873714</v>
      </c>
      <c r="AA61" s="16">
        <v>4.9611126361057734</v>
      </c>
      <c r="AB61" s="16">
        <v>9.9222252722115467</v>
      </c>
      <c r="AC61" s="16">
        <v>4.6228549563712891</v>
      </c>
      <c r="AD61" s="16">
        <v>9.8094727123000531</v>
      </c>
      <c r="AE61" s="16">
        <v>98.432984802735007</v>
      </c>
      <c r="AF61" s="16">
        <v>5.5248754356632475</v>
      </c>
      <c r="AG61" s="16">
        <v>1.9167935184954126</v>
      </c>
      <c r="AH61" s="16">
        <v>4.2845972766368039</v>
      </c>
      <c r="AI61" s="16">
        <v>3.6080819171678353</v>
      </c>
      <c r="AJ61" s="16">
        <v>5.8631331153977326</v>
      </c>
      <c r="AK61" s="16">
        <v>0.33825767973448456</v>
      </c>
      <c r="AL61" s="16">
        <v>0.90202047929195883</v>
      </c>
      <c r="AM61" s="16">
        <v>0</v>
      </c>
      <c r="AN61" s="16">
        <v>3.1570716775218561</v>
      </c>
      <c r="AO61" s="16">
        <v>9.3584624726540735</v>
      </c>
      <c r="AP61" s="16">
        <v>17.36389422637021</v>
      </c>
      <c r="AQ61" s="16">
        <v>37.433849890616294</v>
      </c>
      <c r="AR61" s="16">
        <v>433.9846030993437</v>
      </c>
      <c r="AS61" s="16">
        <v>68.891814105923359</v>
      </c>
      <c r="AT61" s="16">
        <v>1.4657832788494332</v>
      </c>
      <c r="AU61" s="16">
        <v>0.11275255991149485</v>
      </c>
      <c r="AV61" s="16">
        <v>22.325006862475984</v>
      </c>
      <c r="AW61" s="16">
        <v>18.491419825485156</v>
      </c>
      <c r="AX61" s="16">
        <v>16.800131426812733</v>
      </c>
      <c r="AY61" s="16">
        <v>1.4657832788494332</v>
      </c>
      <c r="AZ61" s="16">
        <v>9.8094727123000531</v>
      </c>
      <c r="BA61" s="16">
        <v>20.746471023715053</v>
      </c>
      <c r="BB61" s="16">
        <v>2.5933088779643816</v>
      </c>
      <c r="BC61" s="16">
        <v>4.5101023964597946</v>
      </c>
      <c r="BD61" s="16">
        <v>0</v>
      </c>
      <c r="BE61" s="16">
        <v>59.533351633269277</v>
      </c>
      <c r="BF61" s="16">
        <v>19.28068774486562</v>
      </c>
      <c r="BG61" s="16">
        <v>57.0527953152164</v>
      </c>
      <c r="BH61" s="16">
        <v>23.22702734176794</v>
      </c>
      <c r="BI61" s="16">
        <v>400.15883512589528</v>
      </c>
      <c r="BJ61" s="16">
        <v>0.22550511982298971</v>
      </c>
      <c r="BK61" s="16">
        <v>42.733220206456551</v>
      </c>
      <c r="BL61" s="16">
        <v>36.419076851412839</v>
      </c>
      <c r="BM61" s="16">
        <v>33.938520533359949</v>
      </c>
      <c r="BN61" s="16">
        <v>15.898110947520776</v>
      </c>
      <c r="BO61" s="16">
        <v>145.90181252547433</v>
      </c>
      <c r="BP61" s="16">
        <v>41.380189487518606</v>
      </c>
      <c r="BQ61" s="16">
        <v>270.26788610785314</v>
      </c>
      <c r="BR61" s="16">
        <v>0</v>
      </c>
      <c r="BS61" s="16">
        <f t="shared" si="0"/>
        <v>2395.9918981192659</v>
      </c>
      <c r="BT61" s="16">
        <v>0</v>
      </c>
      <c r="BU61" s="16">
        <v>0</v>
      </c>
      <c r="BV61" s="16">
        <v>0</v>
      </c>
      <c r="BW61" s="16">
        <v>10956.6172568396</v>
      </c>
      <c r="BX61" s="16">
        <v>0</v>
      </c>
      <c r="BY61" s="16">
        <v>202.39084504113328</v>
      </c>
      <c r="BZ61" s="16">
        <f t="shared" si="1"/>
        <v>11159.008101880732</v>
      </c>
      <c r="CA61" s="16">
        <f t="shared" si="2"/>
        <v>13554.999999999998</v>
      </c>
    </row>
    <row r="62" spans="1:79" x14ac:dyDescent="0.2">
      <c r="A62" s="18" t="s">
        <v>261</v>
      </c>
      <c r="B62" s="15" t="s">
        <v>182</v>
      </c>
      <c r="C62" s="16">
        <v>138.24575982816006</v>
      </c>
      <c r="D62" s="16">
        <v>1131.8999213109175</v>
      </c>
      <c r="E62" s="16">
        <v>6.3303080571240198</v>
      </c>
      <c r="F62" s="16">
        <v>0</v>
      </c>
      <c r="G62" s="16">
        <v>190.72605565657531</v>
      </c>
      <c r="H62" s="16">
        <v>0</v>
      </c>
      <c r="I62" s="16">
        <v>0</v>
      </c>
      <c r="J62" s="16">
        <v>0</v>
      </c>
      <c r="K62" s="16">
        <v>0</v>
      </c>
      <c r="L62" s="16">
        <v>147.43491668527557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1.0210174285683904</v>
      </c>
      <c r="X62" s="16">
        <v>156.41987005667738</v>
      </c>
      <c r="Y62" s="16">
        <v>0</v>
      </c>
      <c r="Z62" s="16">
        <v>2023.4523399368361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131.50704479960868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4.0840697142735616</v>
      </c>
      <c r="BG62" s="16">
        <v>22.870790399931945</v>
      </c>
      <c r="BH62" s="16">
        <v>0</v>
      </c>
      <c r="BI62" s="16">
        <v>0</v>
      </c>
      <c r="BJ62" s="16">
        <v>0</v>
      </c>
      <c r="BK62" s="16">
        <v>233.81299114216139</v>
      </c>
      <c r="BL62" s="16">
        <v>227.89109005646475</v>
      </c>
      <c r="BM62" s="16">
        <v>96.588248742569732</v>
      </c>
      <c r="BN62" s="16">
        <v>2096.7613913080463</v>
      </c>
      <c r="BO62" s="16">
        <v>5171.8616826703246</v>
      </c>
      <c r="BP62" s="16">
        <v>2.0420348571367808</v>
      </c>
      <c r="BQ62" s="16">
        <v>250.55767697068302</v>
      </c>
      <c r="BR62" s="16">
        <v>0</v>
      </c>
      <c r="BS62" s="16">
        <f t="shared" si="0"/>
        <v>12033.507209621335</v>
      </c>
      <c r="BT62" s="16">
        <v>0</v>
      </c>
      <c r="BU62" s="16">
        <v>1889.4948533086631</v>
      </c>
      <c r="BV62" s="16">
        <v>0</v>
      </c>
      <c r="BW62" s="16">
        <v>24436.418524898716</v>
      </c>
      <c r="BX62" s="16">
        <v>0</v>
      </c>
      <c r="BY62" s="16">
        <v>47.579412171286997</v>
      </c>
      <c r="BZ62" s="16">
        <f t="shared" si="1"/>
        <v>26373.492790378667</v>
      </c>
      <c r="CA62" s="16">
        <f t="shared" si="2"/>
        <v>38407</v>
      </c>
    </row>
    <row r="63" spans="1:79" x14ac:dyDescent="0.2">
      <c r="A63" s="18" t="s">
        <v>262</v>
      </c>
      <c r="B63" s="15" t="s">
        <v>183</v>
      </c>
      <c r="C63" s="16">
        <v>0</v>
      </c>
      <c r="D63" s="16">
        <v>0</v>
      </c>
      <c r="E63" s="16">
        <v>0</v>
      </c>
      <c r="F63" s="16">
        <v>4.221376901970566</v>
      </c>
      <c r="G63" s="16">
        <v>25.136380643552009</v>
      </c>
      <c r="H63" s="16">
        <v>281.68096782239962</v>
      </c>
      <c r="I63" s="16">
        <v>23.793215265652282</v>
      </c>
      <c r="J63" s="16">
        <v>0</v>
      </c>
      <c r="K63" s="16">
        <v>0</v>
      </c>
      <c r="L63" s="16">
        <v>0.57564230481416812</v>
      </c>
      <c r="M63" s="16">
        <v>0</v>
      </c>
      <c r="N63" s="16">
        <v>0</v>
      </c>
      <c r="O63" s="16">
        <v>7.8671114991269642</v>
      </c>
      <c r="P63" s="16">
        <v>0</v>
      </c>
      <c r="Q63" s="16">
        <v>114.55281865801945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0.9594038413569469</v>
      </c>
      <c r="Y63" s="16">
        <v>0</v>
      </c>
      <c r="Z63" s="16">
        <v>0.19188076827138936</v>
      </c>
      <c r="AA63" s="16">
        <v>504.26265901721126</v>
      </c>
      <c r="AB63" s="16">
        <v>22.641930656023945</v>
      </c>
      <c r="AC63" s="16">
        <v>71.763407333499629</v>
      </c>
      <c r="AD63" s="16">
        <v>5.7564230481416816</v>
      </c>
      <c r="AE63" s="16">
        <v>2.110688450985283</v>
      </c>
      <c r="AF63" s="16">
        <v>0</v>
      </c>
      <c r="AG63" s="16">
        <v>33.579134447493139</v>
      </c>
      <c r="AH63" s="16">
        <v>340.58836368171615</v>
      </c>
      <c r="AI63" s="16">
        <v>2196.0753928660515</v>
      </c>
      <c r="AJ63" s="16">
        <v>468.38095535046142</v>
      </c>
      <c r="AK63" s="16">
        <v>160.7960838114243</v>
      </c>
      <c r="AL63" s="16">
        <v>10.169680718383637</v>
      </c>
      <c r="AM63" s="16">
        <v>204.54489897730107</v>
      </c>
      <c r="AN63" s="16">
        <v>0</v>
      </c>
      <c r="AO63" s="16">
        <v>4.029496133699177</v>
      </c>
      <c r="AP63" s="16">
        <v>10.937203791469194</v>
      </c>
      <c r="AQ63" s="16">
        <v>207.23122973310055</v>
      </c>
      <c r="AR63" s="16">
        <v>94.789099526066352</v>
      </c>
      <c r="AS63" s="16">
        <v>2083.2495011224746</v>
      </c>
      <c r="AT63" s="16">
        <v>0</v>
      </c>
      <c r="AU63" s="16">
        <v>237.93215265652282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0.76752307308555745</v>
      </c>
      <c r="BG63" s="16">
        <v>0</v>
      </c>
      <c r="BH63" s="16">
        <v>113.20965328011972</v>
      </c>
      <c r="BI63" s="16">
        <v>0</v>
      </c>
      <c r="BJ63" s="16">
        <v>0</v>
      </c>
      <c r="BK63" s="16">
        <v>0.19188076827138936</v>
      </c>
      <c r="BL63" s="16">
        <v>1.3431653778997257</v>
      </c>
      <c r="BM63" s="16">
        <v>0</v>
      </c>
      <c r="BN63" s="16">
        <v>4.4132576702419559</v>
      </c>
      <c r="BO63" s="16">
        <v>1.9188076827138938</v>
      </c>
      <c r="BP63" s="16">
        <v>0</v>
      </c>
      <c r="BQ63" s="16">
        <v>5.9483038164130706</v>
      </c>
      <c r="BR63" s="16">
        <v>0</v>
      </c>
      <c r="BS63" s="16">
        <f t="shared" si="0"/>
        <v>7245.6096906959356</v>
      </c>
      <c r="BT63" s="16">
        <v>0</v>
      </c>
      <c r="BU63" s="16">
        <v>0</v>
      </c>
      <c r="BV63" s="16">
        <v>0</v>
      </c>
      <c r="BW63" s="16">
        <v>2272.4439386380641</v>
      </c>
      <c r="BX63" s="16">
        <v>0</v>
      </c>
      <c r="BY63" s="16">
        <v>-287.05362933399851</v>
      </c>
      <c r="BZ63" s="16">
        <f t="shared" si="1"/>
        <v>1985.3903093040656</v>
      </c>
      <c r="CA63" s="16">
        <f t="shared" si="2"/>
        <v>9231.0000000000018</v>
      </c>
    </row>
    <row r="64" spans="1:79" x14ac:dyDescent="0.2">
      <c r="A64" s="18" t="s">
        <v>263</v>
      </c>
      <c r="B64" s="15" t="s">
        <v>184</v>
      </c>
      <c r="C64" s="16">
        <v>112.21669193750412</v>
      </c>
      <c r="D64" s="16">
        <v>36.158711846529108</v>
      </c>
      <c r="E64" s="16">
        <v>7.6889214846067642</v>
      </c>
      <c r="F64" s="16">
        <v>18.391068956424284</v>
      </c>
      <c r="G64" s="16">
        <v>4.7795998417825825</v>
      </c>
      <c r="H64" s="16">
        <v>0</v>
      </c>
      <c r="I64" s="16">
        <v>0</v>
      </c>
      <c r="J64" s="16">
        <v>489.18165337200867</v>
      </c>
      <c r="K64" s="16">
        <v>21.923816665567937</v>
      </c>
      <c r="L64" s="16">
        <v>1309.5064523040412</v>
      </c>
      <c r="M64" s="16">
        <v>507.36491363965979</v>
      </c>
      <c r="N64" s="16">
        <v>0</v>
      </c>
      <c r="O64" s="16">
        <v>11.117764849363835</v>
      </c>
      <c r="P64" s="16">
        <v>12.36461698200277</v>
      </c>
      <c r="Q64" s="16">
        <v>39.795363900059328</v>
      </c>
      <c r="R64" s="16">
        <v>38.756320456193549</v>
      </c>
      <c r="S64" s="16">
        <v>108.16442250642758</v>
      </c>
      <c r="T64" s="16">
        <v>117.72362218999275</v>
      </c>
      <c r="U64" s="16">
        <v>14.027086492188015</v>
      </c>
      <c r="V64" s="16">
        <v>4.8835041861691613</v>
      </c>
      <c r="W64" s="16">
        <v>222.2513926428901</v>
      </c>
      <c r="X64" s="16">
        <v>114.71039620278199</v>
      </c>
      <c r="Y64" s="16">
        <v>260.07257399960446</v>
      </c>
      <c r="Z64" s="16">
        <v>68.576867295141412</v>
      </c>
      <c r="AA64" s="16">
        <v>2054.0849841782583</v>
      </c>
      <c r="AB64" s="16">
        <v>296.54299887929329</v>
      </c>
      <c r="AC64" s="16">
        <v>37.925085701100933</v>
      </c>
      <c r="AD64" s="16">
        <v>0</v>
      </c>
      <c r="AE64" s="16">
        <v>114.50258751400884</v>
      </c>
      <c r="AF64" s="16">
        <v>156.37603830179972</v>
      </c>
      <c r="AG64" s="16">
        <v>283.24324279781132</v>
      </c>
      <c r="AH64" s="16">
        <v>147.85588206210033</v>
      </c>
      <c r="AI64" s="16">
        <v>349.84592754960772</v>
      </c>
      <c r="AJ64" s="16">
        <v>376.65324840134485</v>
      </c>
      <c r="AK64" s="16">
        <v>23.58628617575318</v>
      </c>
      <c r="AL64" s="16">
        <v>361.79492715406423</v>
      </c>
      <c r="AM64" s="16">
        <v>119.38609170017799</v>
      </c>
      <c r="AN64" s="16">
        <v>40.938311688311693</v>
      </c>
      <c r="AO64" s="16">
        <v>74.499414925176339</v>
      </c>
      <c r="AP64" s="16">
        <v>2032.9924022677828</v>
      </c>
      <c r="AQ64" s="16">
        <v>191.28789801568988</v>
      </c>
      <c r="AR64" s="16">
        <v>848.5867806051815</v>
      </c>
      <c r="AS64" s="16">
        <v>9.5591996835651649</v>
      </c>
      <c r="AT64" s="16">
        <v>0</v>
      </c>
      <c r="AU64" s="16">
        <v>1.3507564770255127</v>
      </c>
      <c r="AV64" s="16">
        <v>18.28716461203771</v>
      </c>
      <c r="AW64" s="16">
        <v>1.5585651657986683</v>
      </c>
      <c r="AX64" s="16">
        <v>84.785945019447553</v>
      </c>
      <c r="AY64" s="16">
        <v>0</v>
      </c>
      <c r="AZ64" s="16">
        <v>0</v>
      </c>
      <c r="BA64" s="16">
        <v>0</v>
      </c>
      <c r="BB64" s="16">
        <v>0.31171303315973364</v>
      </c>
      <c r="BC64" s="16">
        <v>5.4030259081020509</v>
      </c>
      <c r="BD64" s="16">
        <v>19.845729777836379</v>
      </c>
      <c r="BE64" s="16">
        <v>74.707223613949509</v>
      </c>
      <c r="BF64" s="16">
        <v>1.0390434438657787</v>
      </c>
      <c r="BG64" s="16">
        <v>0</v>
      </c>
      <c r="BH64" s="16">
        <v>0</v>
      </c>
      <c r="BI64" s="16">
        <v>89.773353550003293</v>
      </c>
      <c r="BJ64" s="16">
        <v>0</v>
      </c>
      <c r="BK64" s="16">
        <v>22.027721009954512</v>
      </c>
      <c r="BL64" s="16">
        <v>30.755685938427057</v>
      </c>
      <c r="BM64" s="16">
        <v>0</v>
      </c>
      <c r="BN64" s="16">
        <v>102.65749225393895</v>
      </c>
      <c r="BO64" s="16">
        <v>67.226110818115885</v>
      </c>
      <c r="BP64" s="16">
        <v>0</v>
      </c>
      <c r="BQ64" s="16">
        <v>12.260712637616191</v>
      </c>
      <c r="BR64" s="16">
        <v>0</v>
      </c>
      <c r="BS64" s="16">
        <f t="shared" si="0"/>
        <v>11571.307312611247</v>
      </c>
      <c r="BT64" s="16">
        <v>0</v>
      </c>
      <c r="BU64" s="16">
        <v>0</v>
      </c>
      <c r="BV64" s="16">
        <v>0</v>
      </c>
      <c r="BW64" s="16">
        <v>936.69766464499958</v>
      </c>
      <c r="BX64" s="16">
        <v>0</v>
      </c>
      <c r="BY64" s="16">
        <v>100.99502274375371</v>
      </c>
      <c r="BZ64" s="16">
        <f t="shared" si="1"/>
        <v>1037.6926873887533</v>
      </c>
      <c r="CA64" s="16">
        <f t="shared" si="2"/>
        <v>12609</v>
      </c>
    </row>
    <row r="65" spans="1:79" x14ac:dyDescent="0.2">
      <c r="A65" s="18" t="s">
        <v>185</v>
      </c>
      <c r="B65" s="15" t="s">
        <v>12</v>
      </c>
      <c r="C65" s="16">
        <v>1.0164271047227926</v>
      </c>
      <c r="D65" s="16">
        <v>2.0830481405430072</v>
      </c>
      <c r="E65" s="16">
        <v>0.18822724161533194</v>
      </c>
      <c r="F65" s="16">
        <v>0</v>
      </c>
      <c r="G65" s="16">
        <v>0.41409993155373032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70.509924709103359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10.465434633812457</v>
      </c>
      <c r="AO65" s="16">
        <v>2.6226328998402924</v>
      </c>
      <c r="AP65" s="16">
        <v>124.50604608715493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13.439425051334704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1.2548482774355465</v>
      </c>
      <c r="BL65" s="16">
        <v>0.30116358658453113</v>
      </c>
      <c r="BM65" s="16">
        <v>0</v>
      </c>
      <c r="BN65" s="16">
        <v>7.5290896646132782E-2</v>
      </c>
      <c r="BO65" s="16">
        <v>0</v>
      </c>
      <c r="BP65" s="16">
        <v>0</v>
      </c>
      <c r="BQ65" s="16">
        <v>0</v>
      </c>
      <c r="BR65" s="16">
        <v>0</v>
      </c>
      <c r="BS65" s="16">
        <f t="shared" si="0"/>
        <v>226.87656856034678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-6.8765685603467945</v>
      </c>
      <c r="BZ65" s="16">
        <f t="shared" si="1"/>
        <v>-6.8765685603467945</v>
      </c>
      <c r="CA65" s="16">
        <f t="shared" si="2"/>
        <v>220</v>
      </c>
    </row>
    <row r="66" spans="1:79" x14ac:dyDescent="0.2">
      <c r="A66" s="18" t="s">
        <v>186</v>
      </c>
      <c r="B66" s="15" t="s">
        <v>48</v>
      </c>
      <c r="C66" s="16">
        <v>1.2128492907217852</v>
      </c>
      <c r="D66" s="16">
        <v>2.0183984464996874</v>
      </c>
      <c r="E66" s="16">
        <v>0.19007339630714545</v>
      </c>
      <c r="F66" s="16">
        <v>0</v>
      </c>
      <c r="G66" s="16">
        <v>0.15386893986768915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0.15386893986768915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14.020175756179443</v>
      </c>
      <c r="AO66" s="16">
        <v>8.8700918276667871</v>
      </c>
      <c r="AP66" s="16">
        <v>233.67261297436067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0.11766448342823288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10.20965671592667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0.5611690748115723</v>
      </c>
      <c r="BL66" s="16">
        <v>8.1460026988776621E-2</v>
      </c>
      <c r="BM66" s="16">
        <v>0</v>
      </c>
      <c r="BN66" s="16">
        <v>3.620445643945628E-2</v>
      </c>
      <c r="BO66" s="16">
        <v>0</v>
      </c>
      <c r="BP66" s="16">
        <v>0</v>
      </c>
      <c r="BQ66" s="16">
        <v>2.642925320080308</v>
      </c>
      <c r="BR66" s="16">
        <v>0</v>
      </c>
      <c r="BS66" s="16">
        <f t="shared" ref="BS66:BS129" si="3">SUM(C66:BR66)</f>
        <v>273.94101964914591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1.058980350854096</v>
      </c>
      <c r="BZ66" s="16">
        <f t="shared" ref="BZ66:BZ129" si="4">SUM(BT66:BY66)</f>
        <v>1.058980350854096</v>
      </c>
      <c r="CA66" s="16">
        <f t="shared" si="2"/>
        <v>275</v>
      </c>
    </row>
    <row r="67" spans="1:79" x14ac:dyDescent="0.2">
      <c r="A67" s="18" t="s">
        <v>264</v>
      </c>
      <c r="B67" s="15" t="s">
        <v>187</v>
      </c>
      <c r="C67" s="16">
        <v>522.56997048854976</v>
      </c>
      <c r="D67" s="16">
        <v>289.15112697655837</v>
      </c>
      <c r="E67" s="16">
        <v>8.2093379898707433</v>
      </c>
      <c r="F67" s="16">
        <v>6.2938257922342355</v>
      </c>
      <c r="G67" s="16">
        <v>1.7330824645282681</v>
      </c>
      <c r="H67" s="16">
        <v>1.3682229983117904</v>
      </c>
      <c r="I67" s="16">
        <v>1.4594378648659099</v>
      </c>
      <c r="J67" s="16">
        <v>9.1214866554119367E-2</v>
      </c>
      <c r="K67" s="16">
        <v>16.327461113187365</v>
      </c>
      <c r="L67" s="16">
        <v>254.67190741910125</v>
      </c>
      <c r="M67" s="16">
        <v>326.18436279753087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36.029872288877151</v>
      </c>
      <c r="T67" s="16">
        <v>0</v>
      </c>
      <c r="U67" s="16">
        <v>0</v>
      </c>
      <c r="V67" s="16">
        <v>0</v>
      </c>
      <c r="W67" s="16">
        <v>77.350206837893225</v>
      </c>
      <c r="X67" s="16">
        <v>26.361096434140496</v>
      </c>
      <c r="Y67" s="16">
        <v>57.739010528757561</v>
      </c>
      <c r="Z67" s="16">
        <v>8.7566271891954592</v>
      </c>
      <c r="AA67" s="16">
        <v>69.596943180793062</v>
      </c>
      <c r="AB67" s="16">
        <v>538.07649780275005</v>
      </c>
      <c r="AC67" s="16">
        <v>49.985746871657405</v>
      </c>
      <c r="AD67" s="16">
        <v>0.72971893243295494</v>
      </c>
      <c r="AE67" s="16">
        <v>26.269881567586374</v>
      </c>
      <c r="AF67" s="16">
        <v>9.1214866554119367E-2</v>
      </c>
      <c r="AG67" s="16">
        <v>50.806680670644482</v>
      </c>
      <c r="AH67" s="16">
        <v>36.485946621647741</v>
      </c>
      <c r="AI67" s="16">
        <v>357.37984715903968</v>
      </c>
      <c r="AJ67" s="16">
        <v>16.692320579403841</v>
      </c>
      <c r="AK67" s="16">
        <v>15.780171913862649</v>
      </c>
      <c r="AL67" s="16">
        <v>80.086652834516798</v>
      </c>
      <c r="AM67" s="16">
        <v>30.92183976184646</v>
      </c>
      <c r="AN67" s="16">
        <v>23.351005837854558</v>
      </c>
      <c r="AO67" s="16">
        <v>11.219428586156681</v>
      </c>
      <c r="AP67" s="16">
        <v>3198.3580808536412</v>
      </c>
      <c r="AQ67" s="16">
        <v>33.384641158807682</v>
      </c>
      <c r="AR67" s="16">
        <v>0.45607433277059678</v>
      </c>
      <c r="AS67" s="16">
        <v>0</v>
      </c>
      <c r="AT67" s="16">
        <v>0</v>
      </c>
      <c r="AU67" s="16">
        <v>0</v>
      </c>
      <c r="AV67" s="16">
        <v>0</v>
      </c>
      <c r="AW67" s="16">
        <v>33.749500625024162</v>
      </c>
      <c r="AX67" s="16">
        <v>117.48474812170574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148.13294328388983</v>
      </c>
      <c r="BE67" s="16">
        <v>0</v>
      </c>
      <c r="BF67" s="16">
        <v>0.2736445996623581</v>
      </c>
      <c r="BG67" s="16">
        <v>0</v>
      </c>
      <c r="BH67" s="16">
        <v>0</v>
      </c>
      <c r="BI67" s="16">
        <v>15.871386780416769</v>
      </c>
      <c r="BJ67" s="16">
        <v>0</v>
      </c>
      <c r="BK67" s="16">
        <v>39.039962885163085</v>
      </c>
      <c r="BL67" s="16">
        <v>17.969328711161516</v>
      </c>
      <c r="BM67" s="16">
        <v>0</v>
      </c>
      <c r="BN67" s="16">
        <v>24.171939636841632</v>
      </c>
      <c r="BO67" s="16">
        <v>15.324097581092055</v>
      </c>
      <c r="BP67" s="16">
        <v>9.1214866554119367E-2</v>
      </c>
      <c r="BQ67" s="16">
        <v>8.1181231233166233</v>
      </c>
      <c r="BR67" s="16">
        <v>0</v>
      </c>
      <c r="BS67" s="16">
        <f t="shared" si="3"/>
        <v>6594.1963477969502</v>
      </c>
      <c r="BT67" s="16">
        <v>0</v>
      </c>
      <c r="BU67" s="16">
        <v>0</v>
      </c>
      <c r="BV67" s="16">
        <v>0</v>
      </c>
      <c r="BW67" s="16">
        <v>437.92257432632704</v>
      </c>
      <c r="BX67" s="16">
        <v>0</v>
      </c>
      <c r="BY67" s="16">
        <v>45.881077876722038</v>
      </c>
      <c r="BZ67" s="16">
        <f t="shared" si="4"/>
        <v>483.80365220304907</v>
      </c>
      <c r="CA67" s="16">
        <f t="shared" ref="CA67:CA129" si="5">SUM(BZ67,BS67)</f>
        <v>7077.9999999999991</v>
      </c>
    </row>
    <row r="68" spans="1:79" x14ac:dyDescent="0.2">
      <c r="A68" s="18" t="s">
        <v>188</v>
      </c>
      <c r="B68" s="15" t="s">
        <v>49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6.0582267313630345</v>
      </c>
      <c r="AC68" s="16">
        <v>648.45463902367305</v>
      </c>
      <c r="AD68" s="16">
        <v>103.66299073665637</v>
      </c>
      <c r="AE68" s="16">
        <v>0</v>
      </c>
      <c r="AF68" s="16">
        <v>0</v>
      </c>
      <c r="AG68" s="16">
        <v>0</v>
      </c>
      <c r="AH68" s="16">
        <v>1.5706513747978239</v>
      </c>
      <c r="AI68" s="16">
        <v>4.1510072048228199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0.3365681517423908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f t="shared" si="3"/>
        <v>764.23408322305556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-1.2340832230554331</v>
      </c>
      <c r="BZ68" s="16">
        <f t="shared" si="4"/>
        <v>-1.2340832230554331</v>
      </c>
      <c r="CA68" s="16">
        <f t="shared" si="5"/>
        <v>763.00000000000011</v>
      </c>
    </row>
    <row r="69" spans="1:79" x14ac:dyDescent="0.2">
      <c r="A69" s="18" t="s">
        <v>265</v>
      </c>
      <c r="B69" s="15" t="s">
        <v>189</v>
      </c>
      <c r="C69" s="16">
        <v>63.127262263550861</v>
      </c>
      <c r="D69" s="16">
        <v>102.53397749473717</v>
      </c>
      <c r="E69" s="16">
        <v>6.3127262263550863</v>
      </c>
      <c r="F69" s="16">
        <v>25.442199639552317</v>
      </c>
      <c r="G69" s="16">
        <v>3116.7651032122249</v>
      </c>
      <c r="H69" s="16">
        <v>0</v>
      </c>
      <c r="I69" s="16">
        <v>20.468536552121037</v>
      </c>
      <c r="J69" s="16">
        <v>72.691998970149484</v>
      </c>
      <c r="K69" s="16">
        <v>0</v>
      </c>
      <c r="L69" s="16">
        <v>12.051568250314256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54.710293961744085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0.19129473413197232</v>
      </c>
      <c r="AA69" s="16">
        <v>261.11731209014221</v>
      </c>
      <c r="AB69" s="16">
        <v>199.71170243377912</v>
      </c>
      <c r="AC69" s="16">
        <v>2211.7497160338639</v>
      </c>
      <c r="AD69" s="16">
        <v>41.70225204076997</v>
      </c>
      <c r="AE69" s="16">
        <v>5566.868057974526</v>
      </c>
      <c r="AF69" s="16">
        <v>16.833936603613566</v>
      </c>
      <c r="AG69" s="16">
        <v>896.02453467415842</v>
      </c>
      <c r="AH69" s="16">
        <v>2497.7353435611626</v>
      </c>
      <c r="AI69" s="16">
        <v>1842.5508791591574</v>
      </c>
      <c r="AJ69" s="16">
        <v>2529.2989746929379</v>
      </c>
      <c r="AK69" s="16">
        <v>196.2683972194036</v>
      </c>
      <c r="AL69" s="16">
        <v>379.72004725196507</v>
      </c>
      <c r="AM69" s="16">
        <v>339.73944781838281</v>
      </c>
      <c r="AN69" s="16">
        <v>70.205167426433846</v>
      </c>
      <c r="AO69" s="16">
        <v>33.859167941359097</v>
      </c>
      <c r="AP69" s="16">
        <v>3839.0940192945523</v>
      </c>
      <c r="AQ69" s="16">
        <v>0</v>
      </c>
      <c r="AR69" s="16">
        <v>377.4245104423814</v>
      </c>
      <c r="AS69" s="16">
        <v>7.0779051628829759</v>
      </c>
      <c r="AT69" s="16">
        <v>0</v>
      </c>
      <c r="AU69" s="16">
        <v>0</v>
      </c>
      <c r="AV69" s="16">
        <v>1.5303578730557785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8.7995577700707273</v>
      </c>
      <c r="BC69" s="16">
        <v>0</v>
      </c>
      <c r="BD69" s="16">
        <v>0</v>
      </c>
      <c r="BE69" s="16">
        <v>0</v>
      </c>
      <c r="BF69" s="16">
        <v>6.6953156946190306</v>
      </c>
      <c r="BG69" s="16">
        <v>0</v>
      </c>
      <c r="BH69" s="16">
        <v>76.7091883869209</v>
      </c>
      <c r="BI69" s="16">
        <v>0</v>
      </c>
      <c r="BJ69" s="16">
        <v>0</v>
      </c>
      <c r="BK69" s="16">
        <v>40.745778370110102</v>
      </c>
      <c r="BL69" s="16">
        <v>9.9473261748625603</v>
      </c>
      <c r="BM69" s="16">
        <v>0</v>
      </c>
      <c r="BN69" s="16">
        <v>1.9129473413197231</v>
      </c>
      <c r="BO69" s="16">
        <v>0</v>
      </c>
      <c r="BP69" s="16">
        <v>0</v>
      </c>
      <c r="BQ69" s="16">
        <v>0</v>
      </c>
      <c r="BR69" s="16">
        <v>0</v>
      </c>
      <c r="BS69" s="16">
        <f t="shared" si="3"/>
        <v>24927.616804737307</v>
      </c>
      <c r="BT69" s="16">
        <v>0</v>
      </c>
      <c r="BU69" s="16">
        <v>0</v>
      </c>
      <c r="BV69" s="16">
        <v>0</v>
      </c>
      <c r="BW69" s="16">
        <v>53.753820291084217</v>
      </c>
      <c r="BX69" s="16">
        <v>44.380378318617581</v>
      </c>
      <c r="BY69" s="16">
        <v>236.2489966529858</v>
      </c>
      <c r="BZ69" s="16">
        <f t="shared" si="4"/>
        <v>334.38319526268759</v>
      </c>
      <c r="CA69" s="16">
        <f t="shared" si="5"/>
        <v>25261.999999999993</v>
      </c>
    </row>
    <row r="70" spans="1:79" x14ac:dyDescent="0.2">
      <c r="A70" s="18" t="s">
        <v>191</v>
      </c>
      <c r="B70" s="15" t="s">
        <v>190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2.1710950325287284</v>
      </c>
      <c r="J70" s="16">
        <v>189.15665470906546</v>
      </c>
      <c r="K70" s="16">
        <v>0</v>
      </c>
      <c r="L70" s="16">
        <v>277.90016416367723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119.41022678908008</v>
      </c>
      <c r="T70" s="16">
        <v>123.75241685413754</v>
      </c>
      <c r="U70" s="16">
        <v>0</v>
      </c>
      <c r="V70" s="16">
        <v>0</v>
      </c>
      <c r="W70" s="16">
        <v>10.855475162643643</v>
      </c>
      <c r="X70" s="16">
        <v>90.371830729008337</v>
      </c>
      <c r="Y70" s="16">
        <v>0</v>
      </c>
      <c r="Z70" s="16">
        <v>4.8849638231896391</v>
      </c>
      <c r="AA70" s="16">
        <v>39.89387122271539</v>
      </c>
      <c r="AB70" s="16">
        <v>42.336353134310208</v>
      </c>
      <c r="AC70" s="16">
        <v>924.07232322004018</v>
      </c>
      <c r="AD70" s="16">
        <v>6450.8661154009842</v>
      </c>
      <c r="AE70" s="16">
        <v>1217.1701526114184</v>
      </c>
      <c r="AF70" s="16">
        <v>80.05912932449688</v>
      </c>
      <c r="AG70" s="16">
        <v>3031.1200522891713</v>
      </c>
      <c r="AH70" s="16">
        <v>446.16002918465375</v>
      </c>
      <c r="AI70" s="16">
        <v>307.48133398188116</v>
      </c>
      <c r="AJ70" s="16">
        <v>1518.4095883747798</v>
      </c>
      <c r="AK70" s="16">
        <v>320.77929105611963</v>
      </c>
      <c r="AL70" s="16">
        <v>1116.7570073569648</v>
      </c>
      <c r="AM70" s="16">
        <v>181.28643521614885</v>
      </c>
      <c r="AN70" s="16">
        <v>5.6991244603879121</v>
      </c>
      <c r="AO70" s="16">
        <v>49.663798869094663</v>
      </c>
      <c r="AP70" s="16">
        <v>1161.8072292819359</v>
      </c>
      <c r="AQ70" s="16">
        <v>0</v>
      </c>
      <c r="AR70" s="16">
        <v>9.4985407673131892</v>
      </c>
      <c r="AS70" s="16">
        <v>5.4277375813218214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21.710950325287286</v>
      </c>
      <c r="BE70" s="16">
        <v>0</v>
      </c>
      <c r="BF70" s="16">
        <v>0.27138687906609105</v>
      </c>
      <c r="BG70" s="16">
        <v>0</v>
      </c>
      <c r="BH70" s="16">
        <v>0</v>
      </c>
      <c r="BI70" s="16">
        <v>0</v>
      </c>
      <c r="BJ70" s="16">
        <v>0</v>
      </c>
      <c r="BK70" s="16">
        <v>5.9705113394540037</v>
      </c>
      <c r="BL70" s="16">
        <v>1.3569343953304553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f t="shared" si="3"/>
        <v>17756.300723536209</v>
      </c>
      <c r="BT70" s="16">
        <v>0</v>
      </c>
      <c r="BU70" s="16">
        <v>0</v>
      </c>
      <c r="BV70" s="16">
        <v>0</v>
      </c>
      <c r="BW70" s="16">
        <v>183.18614336961147</v>
      </c>
      <c r="BX70" s="16">
        <v>0</v>
      </c>
      <c r="BY70" s="16">
        <v>-85.486866905818687</v>
      </c>
      <c r="BZ70" s="16">
        <f t="shared" si="4"/>
        <v>97.699276463792785</v>
      </c>
      <c r="CA70" s="16">
        <f t="shared" si="5"/>
        <v>17854.000000000004</v>
      </c>
    </row>
    <row r="71" spans="1:79" x14ac:dyDescent="0.2">
      <c r="A71" s="18" t="s">
        <v>266</v>
      </c>
      <c r="B71" s="15" t="s">
        <v>50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5.1183703887715817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5.0676934542292877E-2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9.1725251521550106</v>
      </c>
      <c r="AD71" s="16">
        <v>24.578313253012048</v>
      </c>
      <c r="AE71" s="16">
        <v>0</v>
      </c>
      <c r="AF71" s="16">
        <v>0</v>
      </c>
      <c r="AG71" s="16">
        <v>60.558936778039993</v>
      </c>
      <c r="AH71" s="16">
        <v>59.849459694447901</v>
      </c>
      <c r="AI71" s="16">
        <v>0</v>
      </c>
      <c r="AJ71" s="16">
        <v>121.21922742516458</v>
      </c>
      <c r="AK71" s="16">
        <v>0.86150788721897908</v>
      </c>
      <c r="AL71" s="16">
        <v>0</v>
      </c>
      <c r="AM71" s="16">
        <v>73.025462675444047</v>
      </c>
      <c r="AN71" s="16">
        <v>0</v>
      </c>
      <c r="AO71" s="16">
        <v>0</v>
      </c>
      <c r="AP71" s="16">
        <v>10.844863992050676</v>
      </c>
      <c r="AQ71" s="16">
        <v>34.612346292386036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f t="shared" si="3"/>
        <v>399.89169047323321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8.1083095267668615</v>
      </c>
      <c r="BZ71" s="16">
        <f t="shared" si="4"/>
        <v>8.1083095267668615</v>
      </c>
      <c r="CA71" s="16">
        <f t="shared" si="5"/>
        <v>408.00000000000006</v>
      </c>
    </row>
    <row r="72" spans="1:79" x14ac:dyDescent="0.2">
      <c r="A72" s="18" t="s">
        <v>267</v>
      </c>
      <c r="B72" s="15" t="s">
        <v>268</v>
      </c>
      <c r="C72" s="16">
        <v>86.428309033862689</v>
      </c>
      <c r="D72" s="16">
        <v>117.28120539827646</v>
      </c>
      <c r="E72" s="16">
        <v>10.35129747731146</v>
      </c>
      <c r="F72" s="16">
        <v>7.7383485995435191</v>
      </c>
      <c r="G72" s="16">
        <v>327.32209595731484</v>
      </c>
      <c r="H72" s="16">
        <v>191.85074644842308</v>
      </c>
      <c r="I72" s="16">
        <v>38.490746930196984</v>
      </c>
      <c r="J72" s="16">
        <v>505.00261964553488</v>
      </c>
      <c r="K72" s="16">
        <v>12.763250287558792</v>
      </c>
      <c r="L72" s="16">
        <v>446.61326203079739</v>
      </c>
      <c r="M72" s="16">
        <v>753.83575123605124</v>
      </c>
      <c r="N72" s="16">
        <v>3.2159370803297742</v>
      </c>
      <c r="O72" s="16">
        <v>11.356277814914515</v>
      </c>
      <c r="P72" s="16">
        <v>13.466736523880929</v>
      </c>
      <c r="Q72" s="16">
        <v>7.7383485995435191</v>
      </c>
      <c r="R72" s="16">
        <v>92.45819105948101</v>
      </c>
      <c r="S72" s="16">
        <v>21.908571359746588</v>
      </c>
      <c r="T72" s="16">
        <v>2.6129488777679417</v>
      </c>
      <c r="U72" s="16">
        <v>55.977404804490135</v>
      </c>
      <c r="V72" s="16">
        <v>8.7433289371465737</v>
      </c>
      <c r="W72" s="16">
        <v>86.729803135143598</v>
      </c>
      <c r="X72" s="16">
        <v>147.8326076614093</v>
      </c>
      <c r="Y72" s="16">
        <v>171.751139696362</v>
      </c>
      <c r="Z72" s="16">
        <v>25.727496642638194</v>
      </c>
      <c r="AA72" s="16">
        <v>26.229986811439719</v>
      </c>
      <c r="AB72" s="16">
        <v>30.149410128091631</v>
      </c>
      <c r="AC72" s="16">
        <v>344.60775776408735</v>
      </c>
      <c r="AD72" s="16">
        <v>36.380288221230572</v>
      </c>
      <c r="AE72" s="16">
        <v>1309.790873998061</v>
      </c>
      <c r="AF72" s="16">
        <v>161.19884615152992</v>
      </c>
      <c r="AG72" s="16">
        <v>369.1292780016019</v>
      </c>
      <c r="AH72" s="16">
        <v>805.2907445213275</v>
      </c>
      <c r="AI72" s="16">
        <v>667.30694416842812</v>
      </c>
      <c r="AJ72" s="16">
        <v>369.33027406912248</v>
      </c>
      <c r="AK72" s="16">
        <v>213.9603138756903</v>
      </c>
      <c r="AL72" s="16">
        <v>227.82904253461246</v>
      </c>
      <c r="AM72" s="16">
        <v>546.10631545349975</v>
      </c>
      <c r="AN72" s="16">
        <v>462.79344546620655</v>
      </c>
      <c r="AO72" s="16">
        <v>89.543748080432152</v>
      </c>
      <c r="AP72" s="16">
        <v>3486.8797793475578</v>
      </c>
      <c r="AQ72" s="16">
        <v>50.249016880152723</v>
      </c>
      <c r="AR72" s="16">
        <v>236.17037933671779</v>
      </c>
      <c r="AS72" s="16">
        <v>13.466736523880929</v>
      </c>
      <c r="AT72" s="16">
        <v>0.10049803376030544</v>
      </c>
      <c r="AU72" s="16">
        <v>0</v>
      </c>
      <c r="AV72" s="16">
        <v>0.70348623632213803</v>
      </c>
      <c r="AW72" s="16">
        <v>27.837955351604609</v>
      </c>
      <c r="AX72" s="16">
        <v>403.70060161514692</v>
      </c>
      <c r="AY72" s="16">
        <v>0</v>
      </c>
      <c r="AZ72" s="16">
        <v>1.7084665739251925</v>
      </c>
      <c r="BA72" s="16">
        <v>2.5124508440076361</v>
      </c>
      <c r="BB72" s="16">
        <v>0.30149410128091636</v>
      </c>
      <c r="BC72" s="16">
        <v>0</v>
      </c>
      <c r="BD72" s="16">
        <v>75.474023353989395</v>
      </c>
      <c r="BE72" s="16">
        <v>0</v>
      </c>
      <c r="BF72" s="16">
        <v>3.3164351140900798</v>
      </c>
      <c r="BG72" s="16">
        <v>0</v>
      </c>
      <c r="BH72" s="16">
        <v>0</v>
      </c>
      <c r="BI72" s="16">
        <v>48.038060137426008</v>
      </c>
      <c r="BJ72" s="16">
        <v>15.376199165326733</v>
      </c>
      <c r="BK72" s="16">
        <v>166.82673604210703</v>
      </c>
      <c r="BL72" s="16">
        <v>13.466736523880929</v>
      </c>
      <c r="BM72" s="16">
        <v>0</v>
      </c>
      <c r="BN72" s="16">
        <v>20.803092988383227</v>
      </c>
      <c r="BO72" s="16">
        <v>0</v>
      </c>
      <c r="BP72" s="16">
        <v>0</v>
      </c>
      <c r="BQ72" s="16">
        <v>11.858767983716042</v>
      </c>
      <c r="BR72" s="16">
        <v>0</v>
      </c>
      <c r="BS72" s="16">
        <f t="shared" si="3"/>
        <v>13385.634610636356</v>
      </c>
      <c r="BT72" s="16">
        <v>0</v>
      </c>
      <c r="BU72" s="16">
        <v>0</v>
      </c>
      <c r="BV72" s="16">
        <v>0</v>
      </c>
      <c r="BW72" s="16">
        <v>1947.2499021396784</v>
      </c>
      <c r="BX72" s="16">
        <v>1199.1425388279647</v>
      </c>
      <c r="BY72" s="16">
        <v>155.97294839599405</v>
      </c>
      <c r="BZ72" s="16">
        <f t="shared" si="4"/>
        <v>3302.365389363637</v>
      </c>
      <c r="CA72" s="16">
        <f t="shared" si="5"/>
        <v>16687.999999999993</v>
      </c>
    </row>
    <row r="73" spans="1:79" x14ac:dyDescent="0.2">
      <c r="A73" s="18" t="s">
        <v>192</v>
      </c>
      <c r="B73" s="15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449.42134360864469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23028.824928798793</v>
      </c>
      <c r="AG73" s="16">
        <v>1187.5067850561234</v>
      </c>
      <c r="AH73" s="16">
        <v>199.89814039202545</v>
      </c>
      <c r="AI73" s="16">
        <v>67.098676495225334</v>
      </c>
      <c r="AJ73" s="16">
        <v>661.2015412966997</v>
      </c>
      <c r="AK73" s="16">
        <v>9.08627910872843</v>
      </c>
      <c r="AL73" s="16">
        <v>77.582844697604287</v>
      </c>
      <c r="AM73" s="16">
        <v>1067.288323002178</v>
      </c>
      <c r="AN73" s="16">
        <v>403.98994806500252</v>
      </c>
      <c r="AO73" s="16">
        <v>0</v>
      </c>
      <c r="AP73" s="16">
        <v>0</v>
      </c>
      <c r="AQ73" s="16">
        <v>0</v>
      </c>
      <c r="AR73" s="16">
        <v>92.959624727760087</v>
      </c>
      <c r="AS73" s="16">
        <v>0</v>
      </c>
      <c r="AT73" s="16">
        <v>0</v>
      </c>
      <c r="AU73" s="16">
        <v>0</v>
      </c>
      <c r="AV73" s="16">
        <v>496.94957279276258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1170.7321159323171</v>
      </c>
      <c r="BC73" s="16">
        <v>0</v>
      </c>
      <c r="BD73" s="16">
        <v>0</v>
      </c>
      <c r="BE73" s="16">
        <v>0</v>
      </c>
      <c r="BF73" s="16">
        <v>6.9894454682526392</v>
      </c>
      <c r="BG73" s="16">
        <v>0</v>
      </c>
      <c r="BH73" s="16">
        <v>0</v>
      </c>
      <c r="BI73" s="16">
        <v>0</v>
      </c>
      <c r="BJ73" s="16">
        <v>0</v>
      </c>
      <c r="BK73" s="16">
        <v>64.302898307924266</v>
      </c>
      <c r="BL73" s="16">
        <v>28.656726419835817</v>
      </c>
      <c r="BM73" s="16">
        <v>0</v>
      </c>
      <c r="BN73" s="16">
        <v>14.67783548333054</v>
      </c>
      <c r="BO73" s="16">
        <v>0.69894454682526386</v>
      </c>
      <c r="BP73" s="16">
        <v>27.957781873010557</v>
      </c>
      <c r="BQ73" s="16">
        <v>376.03216619199196</v>
      </c>
      <c r="BR73" s="16">
        <v>0</v>
      </c>
      <c r="BS73" s="16">
        <f t="shared" si="3"/>
        <v>29431.855922265036</v>
      </c>
      <c r="BT73" s="16">
        <v>0</v>
      </c>
      <c r="BU73" s="16">
        <v>0</v>
      </c>
      <c r="BV73" s="16">
        <v>0</v>
      </c>
      <c r="BW73" s="16">
        <v>0</v>
      </c>
      <c r="BX73" s="16">
        <v>292.15882057296028</v>
      </c>
      <c r="BY73" s="16">
        <v>-520.01474283799621</v>
      </c>
      <c r="BZ73" s="16">
        <f t="shared" si="4"/>
        <v>-227.85592226503593</v>
      </c>
      <c r="CA73" s="16">
        <f t="shared" si="5"/>
        <v>29204</v>
      </c>
    </row>
    <row r="74" spans="1:79" x14ac:dyDescent="0.2">
      <c r="A74" s="18" t="s">
        <v>194</v>
      </c>
      <c r="B74" s="15" t="s">
        <v>193</v>
      </c>
      <c r="C74" s="16">
        <v>0.20187731936258457</v>
      </c>
      <c r="D74" s="16">
        <v>0</v>
      </c>
      <c r="E74" s="16">
        <v>0</v>
      </c>
      <c r="F74" s="16">
        <v>0</v>
      </c>
      <c r="G74" s="16">
        <v>49.661820563195811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1188.249901768173</v>
      </c>
      <c r="AG74" s="16">
        <v>0</v>
      </c>
      <c r="AH74" s="16">
        <v>7.0657061776904611</v>
      </c>
      <c r="AI74" s="16">
        <v>0</v>
      </c>
      <c r="AJ74" s="16">
        <v>0.40375463872516915</v>
      </c>
      <c r="AK74" s="16">
        <v>5.4506876227897836</v>
      </c>
      <c r="AL74" s="16">
        <v>0</v>
      </c>
      <c r="AM74" s="16">
        <v>61.370705086225719</v>
      </c>
      <c r="AN74" s="16">
        <v>11.708884523029905</v>
      </c>
      <c r="AO74" s="16">
        <v>5.6525649421523685</v>
      </c>
      <c r="AP74" s="16">
        <v>0</v>
      </c>
      <c r="AQ74" s="16">
        <v>1.4131412355380921</v>
      </c>
      <c r="AR74" s="16">
        <v>51.680593756821651</v>
      </c>
      <c r="AS74" s="16">
        <v>0</v>
      </c>
      <c r="AT74" s="16">
        <v>0</v>
      </c>
      <c r="AU74" s="16">
        <v>0</v>
      </c>
      <c r="AV74" s="16">
        <v>17.361449465182275</v>
      </c>
      <c r="AW74" s="16">
        <v>0.20187731936258457</v>
      </c>
      <c r="AX74" s="16">
        <v>0</v>
      </c>
      <c r="AY74" s="16">
        <v>0</v>
      </c>
      <c r="AZ74" s="16">
        <v>107.60061122025759</v>
      </c>
      <c r="BA74" s="16">
        <v>2.6244051517135998</v>
      </c>
      <c r="BB74" s="16">
        <v>1163.2171141672125</v>
      </c>
      <c r="BC74" s="16">
        <v>137.88220912464527</v>
      </c>
      <c r="BD74" s="16">
        <v>0.20187731936258457</v>
      </c>
      <c r="BE74" s="16">
        <v>161.29997817070509</v>
      </c>
      <c r="BF74" s="16">
        <v>149.38921632831259</v>
      </c>
      <c r="BG74" s="16">
        <v>79.539663828858323</v>
      </c>
      <c r="BH74" s="16">
        <v>24.830910281597905</v>
      </c>
      <c r="BI74" s="16">
        <v>226.50635232481991</v>
      </c>
      <c r="BJ74" s="16">
        <v>14.938921632831258</v>
      </c>
      <c r="BK74" s="16">
        <v>121.53014625627591</v>
      </c>
      <c r="BL74" s="16">
        <v>332.89569962890198</v>
      </c>
      <c r="BM74" s="16">
        <v>68.43641126391617</v>
      </c>
      <c r="BN74" s="16">
        <v>76.107749399694384</v>
      </c>
      <c r="BO74" s="16">
        <v>50.267452521283566</v>
      </c>
      <c r="BP74" s="16">
        <v>2.8262824710761842</v>
      </c>
      <c r="BQ74" s="16">
        <v>223.07443789565599</v>
      </c>
      <c r="BR74" s="16">
        <v>0</v>
      </c>
      <c r="BS74" s="16">
        <f t="shared" si="3"/>
        <v>4343.5924034053705</v>
      </c>
      <c r="BT74" s="16">
        <v>0</v>
      </c>
      <c r="BU74" s="16">
        <v>0</v>
      </c>
      <c r="BV74" s="16">
        <v>0</v>
      </c>
      <c r="BW74" s="16">
        <v>5719.3863348613841</v>
      </c>
      <c r="BX74" s="16">
        <v>3680.223531979917</v>
      </c>
      <c r="BY74" s="16">
        <v>128.79772975332895</v>
      </c>
      <c r="BZ74" s="16">
        <f t="shared" si="4"/>
        <v>9528.4075965946304</v>
      </c>
      <c r="CA74" s="16">
        <f t="shared" si="5"/>
        <v>13872</v>
      </c>
    </row>
    <row r="75" spans="1:79" x14ac:dyDescent="0.2">
      <c r="A75" s="18" t="s">
        <v>196</v>
      </c>
      <c r="B75" s="15" t="s">
        <v>195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4988.7841008041796</v>
      </c>
      <c r="AG75" s="16">
        <v>3.6977923474875789</v>
      </c>
      <c r="AH75" s="16">
        <v>0</v>
      </c>
      <c r="AI75" s="16">
        <v>59.395789581519232</v>
      </c>
      <c r="AJ75" s="16">
        <v>0</v>
      </c>
      <c r="AK75" s="16">
        <v>6.4711366081032633</v>
      </c>
      <c r="AL75" s="16">
        <v>9.0133688470009723</v>
      </c>
      <c r="AM75" s="16">
        <v>1.1555601085898684</v>
      </c>
      <c r="AN75" s="16">
        <v>0</v>
      </c>
      <c r="AO75" s="16">
        <v>0</v>
      </c>
      <c r="AP75" s="16">
        <v>3.2355683040516316</v>
      </c>
      <c r="AQ75" s="16">
        <v>0</v>
      </c>
      <c r="AR75" s="16">
        <v>8.551144803565025</v>
      </c>
      <c r="AS75" s="16">
        <v>0.46222404343594736</v>
      </c>
      <c r="AT75" s="16">
        <v>0</v>
      </c>
      <c r="AU75" s="16">
        <v>3.004456282333658</v>
      </c>
      <c r="AV75" s="16">
        <v>13.866721303078419</v>
      </c>
      <c r="AW75" s="16">
        <v>0</v>
      </c>
      <c r="AX75" s="16">
        <v>0</v>
      </c>
      <c r="AY75" s="16">
        <v>0</v>
      </c>
      <c r="AZ75" s="16">
        <v>38.595707626901607</v>
      </c>
      <c r="BA75" s="16">
        <v>102.84484966449828</v>
      </c>
      <c r="BB75" s="16">
        <v>0</v>
      </c>
      <c r="BC75" s="16">
        <v>71.875838754289816</v>
      </c>
      <c r="BD75" s="16">
        <v>0</v>
      </c>
      <c r="BE75" s="16">
        <v>41.600163909235263</v>
      </c>
      <c r="BF75" s="16">
        <v>34.2045792142601</v>
      </c>
      <c r="BG75" s="16">
        <v>1.1555601085898684</v>
      </c>
      <c r="BH75" s="16">
        <v>0</v>
      </c>
      <c r="BI75" s="16">
        <v>636.48250781129957</v>
      </c>
      <c r="BJ75" s="16">
        <v>79.271423449264972</v>
      </c>
      <c r="BK75" s="16">
        <v>7.8578087384111042</v>
      </c>
      <c r="BL75" s="16">
        <v>1.6177841520258158</v>
      </c>
      <c r="BM75" s="16">
        <v>1.1555601085898684</v>
      </c>
      <c r="BN75" s="16">
        <v>0</v>
      </c>
      <c r="BO75" s="16">
        <v>0.69333606515392099</v>
      </c>
      <c r="BP75" s="16">
        <v>34.435691235978076</v>
      </c>
      <c r="BQ75" s="16">
        <v>185.35184141781488</v>
      </c>
      <c r="BR75" s="16">
        <v>0</v>
      </c>
      <c r="BS75" s="16">
        <f t="shared" si="3"/>
        <v>6334.7805152896599</v>
      </c>
      <c r="BT75" s="16">
        <v>0</v>
      </c>
      <c r="BU75" s="16">
        <v>0</v>
      </c>
      <c r="BV75" s="16">
        <v>0</v>
      </c>
      <c r="BW75" s="16">
        <v>15980.702965732724</v>
      </c>
      <c r="BX75" s="16">
        <v>8977.0842595912527</v>
      </c>
      <c r="BY75" s="16">
        <v>291.43225938636476</v>
      </c>
      <c r="BZ75" s="16">
        <f t="shared" si="4"/>
        <v>25249.219484710342</v>
      </c>
      <c r="CA75" s="16">
        <f t="shared" si="5"/>
        <v>31584</v>
      </c>
    </row>
    <row r="76" spans="1:79" x14ac:dyDescent="0.2">
      <c r="A76" s="18" t="s">
        <v>269</v>
      </c>
      <c r="B76" s="15" t="s">
        <v>270</v>
      </c>
      <c r="C76" s="16">
        <v>0</v>
      </c>
      <c r="D76" s="16">
        <v>0</v>
      </c>
      <c r="E76" s="16">
        <v>0</v>
      </c>
      <c r="F76" s="16">
        <v>0</v>
      </c>
      <c r="G76" s="16">
        <v>375.01759628154053</v>
      </c>
      <c r="H76" s="16">
        <v>0</v>
      </c>
      <c r="I76" s="16">
        <v>0</v>
      </c>
      <c r="J76" s="16">
        <v>27.555827970170601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174.37672387373581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1869.4907038512615</v>
      </c>
      <c r="AG76" s="16">
        <v>26.264148534068855</v>
      </c>
      <c r="AH76" s="16">
        <v>511.07449688425788</v>
      </c>
      <c r="AI76" s="16">
        <v>154.14041270814178</v>
      </c>
      <c r="AJ76" s="16">
        <v>0.86111962406783127</v>
      </c>
      <c r="AK76" s="16">
        <v>19.375191541526203</v>
      </c>
      <c r="AL76" s="16">
        <v>39.180942895086325</v>
      </c>
      <c r="AM76" s="16">
        <v>279.43331801001125</v>
      </c>
      <c r="AN76" s="16">
        <v>6.0278373684748194</v>
      </c>
      <c r="AO76" s="16">
        <v>2.1527990601695781</v>
      </c>
      <c r="AP76" s="16">
        <v>426.68477372561034</v>
      </c>
      <c r="AQ76" s="16">
        <v>0</v>
      </c>
      <c r="AR76" s="16">
        <v>100.75099601593625</v>
      </c>
      <c r="AS76" s="16">
        <v>0</v>
      </c>
      <c r="AT76" s="16">
        <v>0</v>
      </c>
      <c r="AU76" s="16">
        <v>0</v>
      </c>
      <c r="AV76" s="16">
        <v>27.555827970170601</v>
      </c>
      <c r="AW76" s="16">
        <v>0</v>
      </c>
      <c r="AX76" s="16">
        <v>0</v>
      </c>
      <c r="AY76" s="16">
        <v>0</v>
      </c>
      <c r="AZ76" s="16">
        <v>28.847507406272346</v>
      </c>
      <c r="BA76" s="16">
        <v>0</v>
      </c>
      <c r="BB76" s="16">
        <v>40.472622331188063</v>
      </c>
      <c r="BC76" s="16">
        <v>0</v>
      </c>
      <c r="BD76" s="16">
        <v>0</v>
      </c>
      <c r="BE76" s="16">
        <v>0</v>
      </c>
      <c r="BF76" s="16">
        <v>930.43975380529162</v>
      </c>
      <c r="BG76" s="16">
        <v>6.4583971805087348</v>
      </c>
      <c r="BH76" s="16">
        <v>0</v>
      </c>
      <c r="BI76" s="16">
        <v>0</v>
      </c>
      <c r="BJ76" s="16">
        <v>0</v>
      </c>
      <c r="BK76" s="16">
        <v>89.556440903054437</v>
      </c>
      <c r="BL76" s="16">
        <v>90.848120339156196</v>
      </c>
      <c r="BM76" s="16">
        <v>0</v>
      </c>
      <c r="BN76" s="16">
        <v>322.91985902543672</v>
      </c>
      <c r="BO76" s="16">
        <v>186.43239861068548</v>
      </c>
      <c r="BP76" s="16">
        <v>0</v>
      </c>
      <c r="BQ76" s="16">
        <v>28.416947594238433</v>
      </c>
      <c r="BR76" s="16">
        <v>0</v>
      </c>
      <c r="BS76" s="16">
        <f t="shared" si="3"/>
        <v>5764.3347635100617</v>
      </c>
      <c r="BT76" s="16">
        <v>0</v>
      </c>
      <c r="BU76" s="16">
        <v>0</v>
      </c>
      <c r="BV76" s="16">
        <v>0</v>
      </c>
      <c r="BW76" s="16">
        <v>2518.3443405863727</v>
      </c>
      <c r="BX76" s="16">
        <v>8351.5686740218607</v>
      </c>
      <c r="BY76" s="16">
        <v>224.75222188170397</v>
      </c>
      <c r="BZ76" s="16">
        <f t="shared" si="4"/>
        <v>11094.665236489938</v>
      </c>
      <c r="CA76" s="16">
        <f t="shared" si="5"/>
        <v>16859</v>
      </c>
    </row>
    <row r="77" spans="1:79" x14ac:dyDescent="0.2">
      <c r="A77" s="18" t="s">
        <v>198</v>
      </c>
      <c r="B77" s="15" t="s">
        <v>197</v>
      </c>
      <c r="C77" s="16">
        <v>22.884530959154286</v>
      </c>
      <c r="D77" s="16">
        <v>50.397394022407198</v>
      </c>
      <c r="E77" s="16">
        <v>3.5998138587433712</v>
      </c>
      <c r="F77" s="16">
        <v>12.85647806694061</v>
      </c>
      <c r="G77" s="16">
        <v>128.5647806694061</v>
      </c>
      <c r="H77" s="16">
        <v>18.77045797773329</v>
      </c>
      <c r="I77" s="16">
        <v>6.9424981561479298</v>
      </c>
      <c r="J77" s="16">
        <v>29.312769992624595</v>
      </c>
      <c r="K77" s="16">
        <v>9.7709233308748633</v>
      </c>
      <c r="L77" s="16">
        <v>39.85508200751589</v>
      </c>
      <c r="M77" s="16">
        <v>10.028052892213676</v>
      </c>
      <c r="N77" s="16">
        <v>0.77138868401643657</v>
      </c>
      <c r="O77" s="16">
        <v>18.77045797773329</v>
      </c>
      <c r="P77" s="16">
        <v>1.7999069293716856</v>
      </c>
      <c r="Q77" s="16">
        <v>3.5998138587433712</v>
      </c>
      <c r="R77" s="16">
        <v>13.88499631229586</v>
      </c>
      <c r="S77" s="16">
        <v>31.369806483335086</v>
      </c>
      <c r="T77" s="16">
        <v>1.5427773680328731</v>
      </c>
      <c r="U77" s="16">
        <v>2.5712956133881222</v>
      </c>
      <c r="V77" s="16">
        <v>3.5998138587433712</v>
      </c>
      <c r="W77" s="16">
        <v>59.139799107926812</v>
      </c>
      <c r="X77" s="16">
        <v>8.2281459628419906</v>
      </c>
      <c r="Y77" s="16">
        <v>3.5998138587433712</v>
      </c>
      <c r="Z77" s="16">
        <v>4.6283321040986198</v>
      </c>
      <c r="AA77" s="16">
        <v>38.312304639483024</v>
      </c>
      <c r="AB77" s="16">
        <v>65.053779018719496</v>
      </c>
      <c r="AC77" s="16">
        <v>16.713421487022792</v>
      </c>
      <c r="AD77" s="16">
        <v>48.597487093035504</v>
      </c>
      <c r="AE77" s="16">
        <v>17.484810171039232</v>
      </c>
      <c r="AF77" s="16">
        <v>1034.946484388719</v>
      </c>
      <c r="AG77" s="16">
        <v>4100.4451146700385</v>
      </c>
      <c r="AH77" s="16">
        <v>1277.1625311698804</v>
      </c>
      <c r="AI77" s="16">
        <v>541.0005970568609</v>
      </c>
      <c r="AJ77" s="16">
        <v>515.54477048431852</v>
      </c>
      <c r="AK77" s="16">
        <v>98.73775155410388</v>
      </c>
      <c r="AL77" s="16">
        <v>136.27866750957045</v>
      </c>
      <c r="AM77" s="16">
        <v>1251.7067045973379</v>
      </c>
      <c r="AN77" s="16">
        <v>3350.6553138060617</v>
      </c>
      <c r="AO77" s="16">
        <v>108.25154532363995</v>
      </c>
      <c r="AP77" s="16">
        <v>4205.6111052576125</v>
      </c>
      <c r="AQ77" s="16">
        <v>221.64568187405612</v>
      </c>
      <c r="AR77" s="16">
        <v>483.14644575562812</v>
      </c>
      <c r="AS77" s="16">
        <v>662.36575000878031</v>
      </c>
      <c r="AT77" s="16">
        <v>8.4852755241808033</v>
      </c>
      <c r="AU77" s="16">
        <v>0.25712956133881221</v>
      </c>
      <c r="AV77" s="16">
        <v>41.397859375548769</v>
      </c>
      <c r="AW77" s="16">
        <v>16.19916236434517</v>
      </c>
      <c r="AX77" s="16">
        <v>11.313700698907738</v>
      </c>
      <c r="AY77" s="16">
        <v>1.7999069293716856</v>
      </c>
      <c r="AZ77" s="16">
        <v>24.941567449864781</v>
      </c>
      <c r="BA77" s="16">
        <v>328.09732026832438</v>
      </c>
      <c r="BB77" s="16">
        <v>9.5137937695360524</v>
      </c>
      <c r="BC77" s="16">
        <v>27.255733501914094</v>
      </c>
      <c r="BD77" s="16">
        <v>243.24456502651634</v>
      </c>
      <c r="BE77" s="16">
        <v>331.95426368840657</v>
      </c>
      <c r="BF77" s="16">
        <v>21.598883152460225</v>
      </c>
      <c r="BG77" s="16">
        <v>22.370271836476665</v>
      </c>
      <c r="BH77" s="16">
        <v>16.970551048361607</v>
      </c>
      <c r="BI77" s="16">
        <v>319.09778562146596</v>
      </c>
      <c r="BJ77" s="16">
        <v>0.51425912267762441</v>
      </c>
      <c r="BK77" s="16">
        <v>47.311839286341446</v>
      </c>
      <c r="BL77" s="16">
        <v>28.284251747269344</v>
      </c>
      <c r="BM77" s="16">
        <v>0</v>
      </c>
      <c r="BN77" s="16">
        <v>5.3997207881150562</v>
      </c>
      <c r="BO77" s="16">
        <v>1.2856478066940611</v>
      </c>
      <c r="BP77" s="16">
        <v>32.655454290029155</v>
      </c>
      <c r="BQ77" s="16">
        <v>227.81679134618761</v>
      </c>
      <c r="BR77" s="16">
        <v>0</v>
      </c>
      <c r="BS77" s="16">
        <f t="shared" si="3"/>
        <v>20427.915130123274</v>
      </c>
      <c r="BT77" s="16">
        <v>0</v>
      </c>
      <c r="BU77" s="16">
        <v>0</v>
      </c>
      <c r="BV77" s="16">
        <v>0</v>
      </c>
      <c r="BW77" s="16">
        <v>1084.0582306044323</v>
      </c>
      <c r="BX77" s="16">
        <v>7489.1556035542444</v>
      </c>
      <c r="BY77" s="16">
        <v>283.87103571804869</v>
      </c>
      <c r="BZ77" s="16">
        <f t="shared" si="4"/>
        <v>8857.084869876724</v>
      </c>
      <c r="CA77" s="16">
        <f t="shared" si="5"/>
        <v>29285</v>
      </c>
    </row>
    <row r="78" spans="1:79" x14ac:dyDescent="0.2">
      <c r="A78" s="18" t="s">
        <v>271</v>
      </c>
      <c r="B78" s="15" t="s">
        <v>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0.89343467011642952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6.8725743855109961E-2</v>
      </c>
      <c r="AF78" s="16">
        <v>0</v>
      </c>
      <c r="AG78" s="16">
        <v>132.29705692108666</v>
      </c>
      <c r="AH78" s="16">
        <v>1.3745148771021993</v>
      </c>
      <c r="AI78" s="16">
        <v>2.0617723156532985</v>
      </c>
      <c r="AJ78" s="16">
        <v>0</v>
      </c>
      <c r="AK78" s="16">
        <v>6.8725743855109961E-2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0.20617723156532988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0.13745148771021992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81.165103492884853</v>
      </c>
      <c r="BR78" s="16">
        <v>0</v>
      </c>
      <c r="BS78" s="16">
        <f t="shared" si="3"/>
        <v>218.27296248382919</v>
      </c>
      <c r="BT78" s="16">
        <v>0</v>
      </c>
      <c r="BU78" s="16">
        <v>0</v>
      </c>
      <c r="BV78" s="16">
        <v>0</v>
      </c>
      <c r="BW78" s="16">
        <v>3329.2124838292366</v>
      </c>
      <c r="BX78" s="16">
        <v>173.73868046571801</v>
      </c>
      <c r="BY78" s="16">
        <v>103.77587322121605</v>
      </c>
      <c r="BZ78" s="16">
        <f t="shared" si="4"/>
        <v>3606.7270375161706</v>
      </c>
      <c r="CA78" s="16">
        <f t="shared" si="5"/>
        <v>3825</v>
      </c>
    </row>
    <row r="79" spans="1:79" x14ac:dyDescent="0.2">
      <c r="A79" s="18" t="s">
        <v>200</v>
      </c>
      <c r="B79" s="15" t="s">
        <v>199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282.44709608350433</v>
      </c>
      <c r="AI79" s="16">
        <v>0</v>
      </c>
      <c r="AJ79" s="16">
        <v>0</v>
      </c>
      <c r="AK79" s="16">
        <v>0</v>
      </c>
      <c r="AL79" s="16">
        <v>0</v>
      </c>
      <c r="AM79" s="16">
        <v>117.47216522437327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f t="shared" si="3"/>
        <v>399.9192613078776</v>
      </c>
      <c r="BT79" s="16">
        <v>0</v>
      </c>
      <c r="BU79" s="16">
        <v>0</v>
      </c>
      <c r="BV79" s="16">
        <v>0</v>
      </c>
      <c r="BW79" s="16">
        <v>24.047863324114548</v>
      </c>
      <c r="BX79" s="16">
        <v>2503.9425907752698</v>
      </c>
      <c r="BY79" s="16">
        <v>26.09028459273798</v>
      </c>
      <c r="BZ79" s="16">
        <f t="shared" si="4"/>
        <v>2554.0807386921224</v>
      </c>
      <c r="CA79" s="16">
        <f t="shared" si="5"/>
        <v>2954</v>
      </c>
    </row>
    <row r="80" spans="1:79" x14ac:dyDescent="0.2">
      <c r="A80" s="18" t="s">
        <v>201</v>
      </c>
      <c r="B80" s="15" t="s">
        <v>62</v>
      </c>
      <c r="C80" s="16">
        <v>0</v>
      </c>
      <c r="D80" s="16">
        <v>0</v>
      </c>
      <c r="E80" s="16">
        <v>0</v>
      </c>
      <c r="F80" s="16">
        <v>50.035961272475795</v>
      </c>
      <c r="G80" s="16">
        <v>535.91147994467497</v>
      </c>
      <c r="H80" s="16">
        <v>766.0110650069156</v>
      </c>
      <c r="I80" s="16">
        <v>167.88381742738588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3.6210235131396957</v>
      </c>
      <c r="AE80" s="16">
        <v>0</v>
      </c>
      <c r="AF80" s="16">
        <v>0</v>
      </c>
      <c r="AG80" s="16">
        <v>0</v>
      </c>
      <c r="AH80" s="16">
        <v>904.59751037344404</v>
      </c>
      <c r="AI80" s="16">
        <v>0</v>
      </c>
      <c r="AJ80" s="16">
        <v>0</v>
      </c>
      <c r="AK80" s="16">
        <v>0</v>
      </c>
      <c r="AL80" s="16">
        <v>0</v>
      </c>
      <c r="AM80" s="16">
        <v>490.81327800829877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1.9751037344398341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f t="shared" si="3"/>
        <v>2920.8492392807743</v>
      </c>
      <c r="BT80" s="16">
        <v>0</v>
      </c>
      <c r="BU80" s="16">
        <v>0</v>
      </c>
      <c r="BV80" s="16">
        <v>0</v>
      </c>
      <c r="BW80" s="16">
        <v>0</v>
      </c>
      <c r="BX80" s="16">
        <v>4671.7786998616866</v>
      </c>
      <c r="BY80" s="16">
        <v>499.37206085753803</v>
      </c>
      <c r="BZ80" s="16">
        <f t="shared" si="4"/>
        <v>5171.1507607192243</v>
      </c>
      <c r="CA80" s="16">
        <f t="shared" si="5"/>
        <v>8091.9999999999982</v>
      </c>
    </row>
    <row r="81" spans="1:79" x14ac:dyDescent="0.2">
      <c r="A81" s="18" t="s">
        <v>272</v>
      </c>
      <c r="B81" s="15" t="s">
        <v>273</v>
      </c>
      <c r="C81" s="16">
        <v>8.1593461804702674</v>
      </c>
      <c r="D81" s="16">
        <v>20.398365451175668</v>
      </c>
      <c r="E81" s="16">
        <v>4.0796730902351337</v>
      </c>
      <c r="F81" s="16">
        <v>26.857847844047964</v>
      </c>
      <c r="G81" s="16">
        <v>2877.8693924033673</v>
      </c>
      <c r="H81" s="16">
        <v>2532.1170980059396</v>
      </c>
      <c r="I81" s="16">
        <v>355.95147712301542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62.894960141124976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53.375722930576337</v>
      </c>
      <c r="AB81" s="16">
        <v>0.67994551503918899</v>
      </c>
      <c r="AC81" s="16">
        <v>0</v>
      </c>
      <c r="AD81" s="16">
        <v>12.578992028224995</v>
      </c>
      <c r="AE81" s="16">
        <v>29.57762990420472</v>
      </c>
      <c r="AF81" s="16">
        <v>39.776812629792559</v>
      </c>
      <c r="AG81" s="16">
        <v>328.41368376392825</v>
      </c>
      <c r="AH81" s="16">
        <v>9386.3078623584843</v>
      </c>
      <c r="AI81" s="16">
        <v>861.15099479713285</v>
      </c>
      <c r="AJ81" s="16">
        <v>11.899046513185807</v>
      </c>
      <c r="AK81" s="16">
        <v>220.98229238773641</v>
      </c>
      <c r="AL81" s="16">
        <v>0</v>
      </c>
      <c r="AM81" s="16">
        <v>5829.1729004309673</v>
      </c>
      <c r="AN81" s="16">
        <v>14.958801330862158</v>
      </c>
      <c r="AO81" s="16">
        <v>55.415559475693904</v>
      </c>
      <c r="AP81" s="16">
        <v>2351.9315365205543</v>
      </c>
      <c r="AQ81" s="16">
        <v>204.3236272692763</v>
      </c>
      <c r="AR81" s="16">
        <v>325.01395618873238</v>
      </c>
      <c r="AS81" s="16">
        <v>19.038474421097291</v>
      </c>
      <c r="AT81" s="16">
        <v>97.912154165643216</v>
      </c>
      <c r="AU81" s="16">
        <v>0</v>
      </c>
      <c r="AV81" s="16">
        <v>141.76863988567089</v>
      </c>
      <c r="AW81" s="16">
        <v>4.0796730902351337</v>
      </c>
      <c r="AX81" s="16">
        <v>0</v>
      </c>
      <c r="AY81" s="16">
        <v>0</v>
      </c>
      <c r="AZ81" s="16">
        <v>0</v>
      </c>
      <c r="BA81" s="16">
        <v>27.537793359087154</v>
      </c>
      <c r="BB81" s="16">
        <v>0</v>
      </c>
      <c r="BC81" s="16">
        <v>1.6998637875979725</v>
      </c>
      <c r="BD81" s="16">
        <v>0</v>
      </c>
      <c r="BE81" s="16">
        <v>0</v>
      </c>
      <c r="BF81" s="16">
        <v>1.6998637875979725</v>
      </c>
      <c r="BG81" s="16">
        <v>1.359891030078378</v>
      </c>
      <c r="BH81" s="16">
        <v>0</v>
      </c>
      <c r="BI81" s="16">
        <v>1124.6298818748185</v>
      </c>
      <c r="BJ81" s="16">
        <v>0</v>
      </c>
      <c r="BK81" s="16">
        <v>48.616104325302011</v>
      </c>
      <c r="BL81" s="16">
        <v>6.4594823928722951</v>
      </c>
      <c r="BM81" s="16">
        <v>0</v>
      </c>
      <c r="BN81" s="16">
        <v>104.3716365585155</v>
      </c>
      <c r="BO81" s="16">
        <v>0</v>
      </c>
      <c r="BP81" s="16">
        <v>1.359891030078378</v>
      </c>
      <c r="BQ81" s="16">
        <v>0</v>
      </c>
      <c r="BR81" s="16">
        <v>0</v>
      </c>
      <c r="BS81" s="16">
        <f t="shared" si="3"/>
        <v>27194.420873992367</v>
      </c>
      <c r="BT81" s="16">
        <v>0</v>
      </c>
      <c r="BU81" s="16">
        <v>0</v>
      </c>
      <c r="BV81" s="16">
        <v>0</v>
      </c>
      <c r="BW81" s="16">
        <v>2951.9834535426389</v>
      </c>
      <c r="BX81" s="16">
        <v>29652.083938101514</v>
      </c>
      <c r="BY81" s="16">
        <v>1101.5117343634861</v>
      </c>
      <c r="BZ81" s="16">
        <f t="shared" si="4"/>
        <v>33705.579126007637</v>
      </c>
      <c r="CA81" s="16">
        <f t="shared" si="5"/>
        <v>60900</v>
      </c>
    </row>
    <row r="82" spans="1:79" x14ac:dyDescent="0.2">
      <c r="A82" s="18" t="s">
        <v>202</v>
      </c>
      <c r="B82" s="15" t="s">
        <v>14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305.00415821911338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24.376316582078751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3.122089808542106</v>
      </c>
      <c r="BG82" s="16">
        <v>0</v>
      </c>
      <c r="BH82" s="16">
        <v>0</v>
      </c>
      <c r="BI82" s="16">
        <v>0</v>
      </c>
      <c r="BJ82" s="16">
        <v>0</v>
      </c>
      <c r="BK82" s="16">
        <v>3.8425720720518228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f t="shared" si="3"/>
        <v>336.34513668178607</v>
      </c>
      <c r="BT82" s="16">
        <v>0</v>
      </c>
      <c r="BU82" s="16">
        <v>0</v>
      </c>
      <c r="BV82" s="16">
        <v>0</v>
      </c>
      <c r="BW82" s="16">
        <v>17195.510022431907</v>
      </c>
      <c r="BX82" s="16">
        <v>9270.2051238250224</v>
      </c>
      <c r="BY82" s="16">
        <v>-90.060282938714593</v>
      </c>
      <c r="BZ82" s="16">
        <f t="shared" si="4"/>
        <v>26375.654863318217</v>
      </c>
      <c r="CA82" s="16">
        <f t="shared" si="5"/>
        <v>26712.000000000004</v>
      </c>
    </row>
    <row r="83" spans="1:79" x14ac:dyDescent="0.2">
      <c r="A83" s="18" t="s">
        <v>274</v>
      </c>
      <c r="B83" s="15" t="s">
        <v>203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3.5952884203767121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1.7715913955479452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426.38036440496575</v>
      </c>
      <c r="AJ83" s="16">
        <v>2.9179152397260273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15.996428189212331</v>
      </c>
      <c r="AR83" s="16">
        <v>0</v>
      </c>
      <c r="AS83" s="16">
        <v>47.155594499143831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f t="shared" si="3"/>
        <v>497.81718214897262</v>
      </c>
      <c r="BT83" s="16">
        <v>0</v>
      </c>
      <c r="BU83" s="16">
        <v>0</v>
      </c>
      <c r="BV83" s="16">
        <v>0</v>
      </c>
      <c r="BW83" s="16">
        <v>184.97498394691783</v>
      </c>
      <c r="BX83" s="16">
        <v>3200.3277504280823</v>
      </c>
      <c r="BY83" s="16">
        <v>11.880083476027398</v>
      </c>
      <c r="BZ83" s="16">
        <f t="shared" si="4"/>
        <v>3397.1828178510273</v>
      </c>
      <c r="CA83" s="16">
        <f t="shared" si="5"/>
        <v>3895</v>
      </c>
    </row>
    <row r="84" spans="1:79" x14ac:dyDescent="0.2">
      <c r="A84" s="18" t="s">
        <v>275</v>
      </c>
      <c r="B84" s="15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17952.239541180941</v>
      </c>
      <c r="AJ84" s="16">
        <v>4715.4677626540097</v>
      </c>
      <c r="AK84" s="16">
        <v>7.5383826748765204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7130.2630128394558</v>
      </c>
      <c r="AR84" s="16">
        <v>0</v>
      </c>
      <c r="AS84" s="16">
        <v>4821.0051201022807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11.935772568554491</v>
      </c>
      <c r="BG84" s="16">
        <v>0</v>
      </c>
      <c r="BH84" s="16">
        <v>75.383826748765202</v>
      </c>
      <c r="BI84" s="16">
        <v>0</v>
      </c>
      <c r="BJ84" s="16">
        <v>0</v>
      </c>
      <c r="BK84" s="16">
        <v>354.0945862004499</v>
      </c>
      <c r="BL84" s="16">
        <v>105.53735744827129</v>
      </c>
      <c r="BM84" s="16">
        <v>0</v>
      </c>
      <c r="BN84" s="16">
        <v>74.965027711272072</v>
      </c>
      <c r="BO84" s="16">
        <v>0</v>
      </c>
      <c r="BP84" s="16">
        <v>0</v>
      </c>
      <c r="BQ84" s="16">
        <v>0</v>
      </c>
      <c r="BR84" s="16">
        <v>0</v>
      </c>
      <c r="BS84" s="16">
        <f t="shared" si="3"/>
        <v>35248.430390128888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-526.43039012887698</v>
      </c>
      <c r="BZ84" s="16">
        <f t="shared" si="4"/>
        <v>-526.43039012887698</v>
      </c>
      <c r="CA84" s="16">
        <f t="shared" si="5"/>
        <v>34722.000000000007</v>
      </c>
    </row>
    <row r="85" spans="1:79" x14ac:dyDescent="0.2">
      <c r="A85" s="18" t="s">
        <v>276</v>
      </c>
      <c r="B85" s="15" t="s">
        <v>277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9425.0824430115626</v>
      </c>
      <c r="AL85" s="16">
        <v>0</v>
      </c>
      <c r="AM85" s="16">
        <v>2559.0594750631462</v>
      </c>
      <c r="AN85" s="16">
        <v>0</v>
      </c>
      <c r="AO85" s="16">
        <v>0</v>
      </c>
      <c r="AP85" s="16">
        <v>0</v>
      </c>
      <c r="AQ85" s="16">
        <v>182.38998446839554</v>
      </c>
      <c r="AR85" s="16">
        <v>0</v>
      </c>
      <c r="AS85" s="16">
        <v>1265.5305062675513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240.78677774117131</v>
      </c>
      <c r="BL85" s="16">
        <v>1.5999121444596098</v>
      </c>
      <c r="BM85" s="16">
        <v>0</v>
      </c>
      <c r="BN85" s="16">
        <v>0.79995607222980492</v>
      </c>
      <c r="BO85" s="16">
        <v>0</v>
      </c>
      <c r="BP85" s="16">
        <v>0</v>
      </c>
      <c r="BQ85" s="16">
        <v>126.3930594123092</v>
      </c>
      <c r="BR85" s="16">
        <v>0</v>
      </c>
      <c r="BS85" s="16">
        <f t="shared" si="3"/>
        <v>13801.642114180824</v>
      </c>
      <c r="BT85" s="16">
        <v>0</v>
      </c>
      <c r="BU85" s="16">
        <v>0</v>
      </c>
      <c r="BV85" s="16">
        <v>0</v>
      </c>
      <c r="BW85" s="16">
        <v>16085.516700396918</v>
      </c>
      <c r="BX85" s="16">
        <v>25273.812146028456</v>
      </c>
      <c r="BY85" s="16">
        <v>-4170.9709606062033</v>
      </c>
      <c r="BZ85" s="16">
        <f t="shared" si="4"/>
        <v>37188.357885819169</v>
      </c>
      <c r="CA85" s="16">
        <f t="shared" si="5"/>
        <v>50989.999999999993</v>
      </c>
    </row>
    <row r="86" spans="1:79" x14ac:dyDescent="0.2">
      <c r="A86" s="18" t="s">
        <v>204</v>
      </c>
      <c r="B86" s="15" t="s">
        <v>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22.031657854226626</v>
      </c>
      <c r="AK86" s="16">
        <v>0.133525199116525</v>
      </c>
      <c r="AL86" s="16">
        <v>91.972157151462412</v>
      </c>
      <c r="AM86" s="16">
        <v>0</v>
      </c>
      <c r="AN86" s="16">
        <v>0</v>
      </c>
      <c r="AO86" s="16">
        <v>0</v>
      </c>
      <c r="AP86" s="16">
        <v>2.6705039823305E-2</v>
      </c>
      <c r="AQ86" s="16">
        <v>0.42728063717288001</v>
      </c>
      <c r="AR86" s="16">
        <v>4.5665618097851555</v>
      </c>
      <c r="AS86" s="16">
        <v>0</v>
      </c>
      <c r="AT86" s="16">
        <v>0</v>
      </c>
      <c r="AU86" s="16">
        <v>0</v>
      </c>
      <c r="AV86" s="16">
        <v>1.7358275885148249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5.1273676460745605</v>
      </c>
      <c r="BL86" s="16">
        <v>3.7921156549093098</v>
      </c>
      <c r="BM86" s="16">
        <v>0</v>
      </c>
      <c r="BN86" s="16">
        <v>2.9108493407402447</v>
      </c>
      <c r="BO86" s="16">
        <v>1.2551368716953348</v>
      </c>
      <c r="BP86" s="16">
        <v>0.32046047787966003</v>
      </c>
      <c r="BQ86" s="16">
        <v>0</v>
      </c>
      <c r="BR86" s="16">
        <v>0</v>
      </c>
      <c r="BS86" s="16">
        <f t="shared" si="3"/>
        <v>134.29964527140083</v>
      </c>
      <c r="BT86" s="16">
        <v>0</v>
      </c>
      <c r="BU86" s="16">
        <v>0</v>
      </c>
      <c r="BV86" s="16">
        <v>0</v>
      </c>
      <c r="BW86" s="16">
        <v>1895.0163309015461</v>
      </c>
      <c r="BX86" s="16">
        <v>408.07971353992372</v>
      </c>
      <c r="BY86" s="16">
        <v>-43.395689712870627</v>
      </c>
      <c r="BZ86" s="16">
        <f t="shared" si="4"/>
        <v>2259.7003547285995</v>
      </c>
      <c r="CA86" s="16">
        <f t="shared" si="5"/>
        <v>2394.0000000000005</v>
      </c>
    </row>
    <row r="87" spans="1:79" x14ac:dyDescent="0.2">
      <c r="A87" s="18" t="s">
        <v>278</v>
      </c>
      <c r="B87" s="15" t="s">
        <v>52</v>
      </c>
      <c r="C87" s="16">
        <v>1.266227844743256</v>
      </c>
      <c r="D87" s="16">
        <v>0.37986835342297681</v>
      </c>
      <c r="E87" s="16">
        <v>3.0389468273838145</v>
      </c>
      <c r="F87" s="16">
        <v>0</v>
      </c>
      <c r="G87" s="16">
        <v>13.295392369804189</v>
      </c>
      <c r="H87" s="16">
        <v>11.396050602689305</v>
      </c>
      <c r="I87" s="16">
        <v>1.0129822757946048</v>
      </c>
      <c r="J87" s="16">
        <v>2.785701258435163</v>
      </c>
      <c r="K87" s="16">
        <v>1.266227844743256</v>
      </c>
      <c r="L87" s="16">
        <v>4.8116658100243725</v>
      </c>
      <c r="M87" s="16">
        <v>1.6460961981662328</v>
      </c>
      <c r="N87" s="16">
        <v>0</v>
      </c>
      <c r="O87" s="16">
        <v>2.0259645515892095</v>
      </c>
      <c r="P87" s="16">
        <v>381.13458126772008</v>
      </c>
      <c r="Q87" s="16">
        <v>60.905559332150617</v>
      </c>
      <c r="R87" s="16">
        <v>2.0259645515892095</v>
      </c>
      <c r="S87" s="16">
        <v>0.25324556894865119</v>
      </c>
      <c r="T87" s="16">
        <v>0</v>
      </c>
      <c r="U87" s="16">
        <v>1.0129822757946048</v>
      </c>
      <c r="V87" s="16">
        <v>0.25324556894865119</v>
      </c>
      <c r="W87" s="16">
        <v>27.857012584351633</v>
      </c>
      <c r="X87" s="16">
        <v>14.688242999021769</v>
      </c>
      <c r="Y87" s="16">
        <v>0</v>
      </c>
      <c r="Z87" s="16">
        <v>15.827848059290702</v>
      </c>
      <c r="AA87" s="16">
        <v>0.25324556894865119</v>
      </c>
      <c r="AB87" s="16">
        <v>30.009599920415166</v>
      </c>
      <c r="AC87" s="16">
        <v>1.6460961981662328</v>
      </c>
      <c r="AD87" s="16">
        <v>0.12662278447432559</v>
      </c>
      <c r="AE87" s="16">
        <v>0.50649113789730238</v>
      </c>
      <c r="AF87" s="16">
        <v>7.2174987150365597</v>
      </c>
      <c r="AG87" s="16">
        <v>0.37986835342297681</v>
      </c>
      <c r="AH87" s="16">
        <v>114.08712881136736</v>
      </c>
      <c r="AI87" s="16">
        <v>82.684678261734618</v>
      </c>
      <c r="AJ87" s="16">
        <v>6.8376303616135825</v>
      </c>
      <c r="AK87" s="16">
        <v>1.1396050602689305</v>
      </c>
      <c r="AL87" s="16">
        <v>251.09298161258766</v>
      </c>
      <c r="AM87" s="16">
        <v>29.249863213569213</v>
      </c>
      <c r="AN87" s="16">
        <v>17.473944257456935</v>
      </c>
      <c r="AO87" s="16">
        <v>10.003199973471721</v>
      </c>
      <c r="AP87" s="16">
        <v>160.81093628239353</v>
      </c>
      <c r="AQ87" s="16">
        <v>5.064911378973024</v>
      </c>
      <c r="AR87" s="16">
        <v>91.928141528360385</v>
      </c>
      <c r="AS87" s="16">
        <v>28.363503722248932</v>
      </c>
      <c r="AT87" s="16">
        <v>25.197934110390793</v>
      </c>
      <c r="AU87" s="16">
        <v>0.25324556894865119</v>
      </c>
      <c r="AV87" s="16">
        <v>38.366703695720659</v>
      </c>
      <c r="AW87" s="16">
        <v>1.3928506292175815</v>
      </c>
      <c r="AX87" s="16">
        <v>1.7727189826405583</v>
      </c>
      <c r="AY87" s="16">
        <v>0.25324556894865119</v>
      </c>
      <c r="AZ87" s="16">
        <v>11.775918956112282</v>
      </c>
      <c r="BA87" s="16">
        <v>0.37986835342297681</v>
      </c>
      <c r="BB87" s="16">
        <v>24.438197403544841</v>
      </c>
      <c r="BC87" s="16">
        <v>51.028982143153222</v>
      </c>
      <c r="BD87" s="16">
        <v>42.545255583373404</v>
      </c>
      <c r="BE87" s="16">
        <v>71.921741581416939</v>
      </c>
      <c r="BF87" s="16">
        <v>90.282045330194151</v>
      </c>
      <c r="BG87" s="16">
        <v>90.915159252565772</v>
      </c>
      <c r="BH87" s="16">
        <v>150.17462238655017</v>
      </c>
      <c r="BI87" s="16">
        <v>56.473761875549215</v>
      </c>
      <c r="BJ87" s="16">
        <v>4.8116658100243725</v>
      </c>
      <c r="BK87" s="16">
        <v>222.22298675244144</v>
      </c>
      <c r="BL87" s="16">
        <v>239.57030822542404</v>
      </c>
      <c r="BM87" s="16">
        <v>7.9772354218825132</v>
      </c>
      <c r="BN87" s="16">
        <v>793.79823586954717</v>
      </c>
      <c r="BO87" s="16">
        <v>3725.495564803608</v>
      </c>
      <c r="BP87" s="16">
        <v>44.444597350488287</v>
      </c>
      <c r="BQ87" s="16">
        <v>27.60376701540298</v>
      </c>
      <c r="BR87" s="16">
        <v>0</v>
      </c>
      <c r="BS87" s="16">
        <f t="shared" si="3"/>
        <v>7108.8563659575866</v>
      </c>
      <c r="BT87" s="16">
        <v>0</v>
      </c>
      <c r="BU87" s="16">
        <v>0</v>
      </c>
      <c r="BV87" s="16">
        <v>0</v>
      </c>
      <c r="BW87" s="16">
        <v>6973.4966093545345</v>
      </c>
      <c r="BX87" s="16">
        <v>1294.4647256810306</v>
      </c>
      <c r="BY87" s="16">
        <v>-102.81770099315239</v>
      </c>
      <c r="BZ87" s="16">
        <f t="shared" si="4"/>
        <v>8165.1436340424125</v>
      </c>
      <c r="CA87" s="16">
        <f t="shared" si="5"/>
        <v>15274</v>
      </c>
    </row>
    <row r="88" spans="1:79" x14ac:dyDescent="0.2">
      <c r="A88" s="18" t="s">
        <v>279</v>
      </c>
      <c r="B88" s="15" t="s">
        <v>280</v>
      </c>
      <c r="C88" s="16">
        <v>14.731219816315706</v>
      </c>
      <c r="D88" s="16">
        <v>5.2611499343984667</v>
      </c>
      <c r="E88" s="16">
        <v>18.677082267114557</v>
      </c>
      <c r="F88" s="16">
        <v>139.02588701647949</v>
      </c>
      <c r="G88" s="16">
        <v>557.28730680115757</v>
      </c>
      <c r="H88" s="16">
        <v>389.19356639712657</v>
      </c>
      <c r="I88" s="16">
        <v>134.55390957224077</v>
      </c>
      <c r="J88" s="16">
        <v>244.11735695608883</v>
      </c>
      <c r="K88" s="16">
        <v>96.673630044571823</v>
      </c>
      <c r="L88" s="16">
        <v>129.42428838620228</v>
      </c>
      <c r="M88" s="16">
        <v>84.046870202015498</v>
      </c>
      <c r="N88" s="16">
        <v>2.7621037155591952</v>
      </c>
      <c r="O88" s="16">
        <v>31.172313361310913</v>
      </c>
      <c r="P88" s="16">
        <v>55.373603059543868</v>
      </c>
      <c r="Q88" s="16">
        <v>29.725497129351336</v>
      </c>
      <c r="R88" s="16">
        <v>128.63511589604249</v>
      </c>
      <c r="S88" s="16">
        <v>582.8038839829901</v>
      </c>
      <c r="T88" s="16">
        <v>211.6297561111783</v>
      </c>
      <c r="U88" s="16">
        <v>121.26950598788466</v>
      </c>
      <c r="V88" s="16">
        <v>126.53065592228313</v>
      </c>
      <c r="W88" s="16">
        <v>246.48487442656813</v>
      </c>
      <c r="X88" s="16">
        <v>111.01026361580763</v>
      </c>
      <c r="Y88" s="16">
        <v>30.646198367871069</v>
      </c>
      <c r="Z88" s="16">
        <v>120.08574725264499</v>
      </c>
      <c r="AA88" s="16">
        <v>105.35452743632929</v>
      </c>
      <c r="AB88" s="16">
        <v>469.82068914178302</v>
      </c>
      <c r="AC88" s="16">
        <v>1538.4917695664715</v>
      </c>
      <c r="AD88" s="16">
        <v>410.89580987652022</v>
      </c>
      <c r="AE88" s="16">
        <v>150.46888812379615</v>
      </c>
      <c r="AF88" s="16">
        <v>11.443001107316665</v>
      </c>
      <c r="AG88" s="16">
        <v>85.099100188895193</v>
      </c>
      <c r="AH88" s="16">
        <v>263.05749671992334</v>
      </c>
      <c r="AI88" s="16">
        <v>37.222635785869151</v>
      </c>
      <c r="AJ88" s="16">
        <v>134.42238082388081</v>
      </c>
      <c r="AK88" s="16">
        <v>62.344626722621825</v>
      </c>
      <c r="AL88" s="16">
        <v>143.76092195743811</v>
      </c>
      <c r="AM88" s="16">
        <v>172.03960285482987</v>
      </c>
      <c r="AN88" s="16">
        <v>333.81996333758269</v>
      </c>
      <c r="AO88" s="16">
        <v>225.83486093405415</v>
      </c>
      <c r="AP88" s="16">
        <v>349.73494188913804</v>
      </c>
      <c r="AQ88" s="16">
        <v>142.57716322219844</v>
      </c>
      <c r="AR88" s="16">
        <v>862.30247424790866</v>
      </c>
      <c r="AS88" s="16">
        <v>281.208463993598</v>
      </c>
      <c r="AT88" s="16">
        <v>331.0578596220235</v>
      </c>
      <c r="AU88" s="16">
        <v>150.995003117236</v>
      </c>
      <c r="AV88" s="16">
        <v>639.36124577777366</v>
      </c>
      <c r="AW88" s="16">
        <v>1.0522299868796934</v>
      </c>
      <c r="AX88" s="16">
        <v>57.609591781663205</v>
      </c>
      <c r="AY88" s="16">
        <v>77.865019029097311</v>
      </c>
      <c r="AZ88" s="16">
        <v>29.462439632631412</v>
      </c>
      <c r="BA88" s="16">
        <v>71.946225352899035</v>
      </c>
      <c r="BB88" s="16">
        <v>268.97629039612161</v>
      </c>
      <c r="BC88" s="16">
        <v>60.108638000502481</v>
      </c>
      <c r="BD88" s="16">
        <v>28.936324639191568</v>
      </c>
      <c r="BE88" s="16">
        <v>168.88291289419078</v>
      </c>
      <c r="BF88" s="16">
        <v>34.592060818669914</v>
      </c>
      <c r="BG88" s="16">
        <v>32.093014599830646</v>
      </c>
      <c r="BH88" s="16">
        <v>200.44981250058157</v>
      </c>
      <c r="BI88" s="16">
        <v>199.52911126206183</v>
      </c>
      <c r="BJ88" s="16">
        <v>46.166590674346544</v>
      </c>
      <c r="BK88" s="16">
        <v>188.48069639982506</v>
      </c>
      <c r="BL88" s="16">
        <v>27.489508407231988</v>
      </c>
      <c r="BM88" s="16">
        <v>0</v>
      </c>
      <c r="BN88" s="16">
        <v>204.00108870630055</v>
      </c>
      <c r="BO88" s="16">
        <v>107.98510240352853</v>
      </c>
      <c r="BP88" s="16">
        <v>111.40484986088752</v>
      </c>
      <c r="BQ88" s="16">
        <v>114.82459731824652</v>
      </c>
      <c r="BR88" s="16">
        <v>0</v>
      </c>
      <c r="BS88" s="16">
        <f t="shared" si="3"/>
        <v>12544.291317334621</v>
      </c>
      <c r="BT88" s="16">
        <v>0</v>
      </c>
      <c r="BU88" s="16">
        <v>0</v>
      </c>
      <c r="BV88" s="16">
        <v>0</v>
      </c>
      <c r="BW88" s="16">
        <v>83.915341453655543</v>
      </c>
      <c r="BX88" s="16">
        <v>1506.7933412117206</v>
      </c>
      <c r="BY88" s="16">
        <v>0</v>
      </c>
      <c r="BZ88" s="16">
        <f t="shared" si="4"/>
        <v>1590.7086826653763</v>
      </c>
      <c r="CA88" s="16">
        <f t="shared" si="5"/>
        <v>14134.999999999996</v>
      </c>
    </row>
    <row r="89" spans="1:79" x14ac:dyDescent="0.2">
      <c r="A89" s="18" t="s">
        <v>281</v>
      </c>
      <c r="B89" s="15" t="s">
        <v>205</v>
      </c>
      <c r="C89" s="16">
        <v>157.10457510033962</v>
      </c>
      <c r="D89" s="16">
        <v>92.823908806730472</v>
      </c>
      <c r="E89" s="16">
        <v>8.4491500077184316</v>
      </c>
      <c r="F89" s="16">
        <v>11.528201219512194</v>
      </c>
      <c r="G89" s="16">
        <v>6.1289171040444588</v>
      </c>
      <c r="H89" s="16">
        <v>26.500270145106512</v>
      </c>
      <c r="I89" s="16">
        <v>7.6611463800555724</v>
      </c>
      <c r="J89" s="16">
        <v>31.301255209941342</v>
      </c>
      <c r="K89" s="16">
        <v>0.84637426674899652</v>
      </c>
      <c r="L89" s="16">
        <v>59.289976651744368</v>
      </c>
      <c r="M89" s="16">
        <v>12.885318578264897</v>
      </c>
      <c r="N89" s="16">
        <v>1.0068935242358752</v>
      </c>
      <c r="O89" s="16">
        <v>24.325963839147889</v>
      </c>
      <c r="P89" s="16">
        <v>4.0275740969435008</v>
      </c>
      <c r="Q89" s="16">
        <v>4.2610566532880521</v>
      </c>
      <c r="R89" s="16">
        <v>17.160967891324482</v>
      </c>
      <c r="S89" s="16">
        <v>38.860252971596175</v>
      </c>
      <c r="T89" s="16">
        <v>2.2910475841309048</v>
      </c>
      <c r="U89" s="16">
        <v>0.6420770299475147</v>
      </c>
      <c r="V89" s="16">
        <v>3.633572283112072</v>
      </c>
      <c r="W89" s="16">
        <v>86.169655950910766</v>
      </c>
      <c r="X89" s="16">
        <v>12.27242686786045</v>
      </c>
      <c r="Y89" s="16">
        <v>3.7065355819697441</v>
      </c>
      <c r="Z89" s="16">
        <v>5.1949868786662545</v>
      </c>
      <c r="AA89" s="16">
        <v>38.407880518678603</v>
      </c>
      <c r="AB89" s="16">
        <v>64.806002045384375</v>
      </c>
      <c r="AC89" s="16">
        <v>51.380755055572706</v>
      </c>
      <c r="AD89" s="16">
        <v>49.498301945044766</v>
      </c>
      <c r="AE89" s="16">
        <v>23.552552871256559</v>
      </c>
      <c r="AF89" s="16">
        <v>2.8747539749922817</v>
      </c>
      <c r="AG89" s="16">
        <v>10.62345631367706</v>
      </c>
      <c r="AH89" s="16">
        <v>10.52130769527632</v>
      </c>
      <c r="AI89" s="16">
        <v>10.944494828650818</v>
      </c>
      <c r="AJ89" s="16">
        <v>22.925068501080581</v>
      </c>
      <c r="AK89" s="16">
        <v>3.7649062210558815</v>
      </c>
      <c r="AL89" s="16">
        <v>7.0774399891941959</v>
      </c>
      <c r="AM89" s="16">
        <v>5.1512088993516514</v>
      </c>
      <c r="AN89" s="16">
        <v>1816.5380663399199</v>
      </c>
      <c r="AO89" s="16">
        <v>79.763478311207166</v>
      </c>
      <c r="AP89" s="16">
        <v>11.236348024081506</v>
      </c>
      <c r="AQ89" s="16">
        <v>32.060073518061131</v>
      </c>
      <c r="AR89" s="16">
        <v>408.75499286045073</v>
      </c>
      <c r="AS89" s="16">
        <v>29.871174552330967</v>
      </c>
      <c r="AT89" s="16">
        <v>1.3279320392096325</v>
      </c>
      <c r="AU89" s="16">
        <v>0.89015224606359999</v>
      </c>
      <c r="AV89" s="16">
        <v>23.508774891941957</v>
      </c>
      <c r="AW89" s="16">
        <v>31.403403828342082</v>
      </c>
      <c r="AX89" s="16">
        <v>41.282634493670884</v>
      </c>
      <c r="AY89" s="16">
        <v>2.232676945044767</v>
      </c>
      <c r="AZ89" s="16">
        <v>8.128111492744674</v>
      </c>
      <c r="BA89" s="16">
        <v>35.212088028712564</v>
      </c>
      <c r="BB89" s="16">
        <v>16.723188098178451</v>
      </c>
      <c r="BC89" s="16">
        <v>43.398570160543372</v>
      </c>
      <c r="BD89" s="16">
        <v>16.98585597406607</v>
      </c>
      <c r="BE89" s="16">
        <v>26.281380248533498</v>
      </c>
      <c r="BF89" s="16">
        <v>6.1872877431305957</v>
      </c>
      <c r="BG89" s="16">
        <v>5.3117281568385302</v>
      </c>
      <c r="BH89" s="16">
        <v>3.7794988808274161</v>
      </c>
      <c r="BI89" s="16">
        <v>153.26670558042605</v>
      </c>
      <c r="BJ89" s="16">
        <v>2.1597136461870945</v>
      </c>
      <c r="BK89" s="16">
        <v>110.5539904291448</v>
      </c>
      <c r="BL89" s="16">
        <v>37.44476497375733</v>
      </c>
      <c r="BM89" s="16">
        <v>51.599644952145731</v>
      </c>
      <c r="BN89" s="16">
        <v>25.829007795615929</v>
      </c>
      <c r="BO89" s="16">
        <v>35.708238460944735</v>
      </c>
      <c r="BP89" s="16">
        <v>24.296778519604818</v>
      </c>
      <c r="BQ89" s="16">
        <v>62.952734254399509</v>
      </c>
      <c r="BR89" s="16">
        <v>0</v>
      </c>
      <c r="BS89" s="16">
        <f t="shared" si="3"/>
        <v>4064.289228928681</v>
      </c>
      <c r="BT89" s="16">
        <v>0</v>
      </c>
      <c r="BU89" s="16">
        <v>0</v>
      </c>
      <c r="BV89" s="16">
        <v>0</v>
      </c>
      <c r="BW89" s="16">
        <v>1985.7107710713183</v>
      </c>
      <c r="BX89" s="16">
        <v>0</v>
      </c>
      <c r="BY89" s="16">
        <v>0</v>
      </c>
      <c r="BZ89" s="16">
        <f t="shared" si="4"/>
        <v>1985.7107710713183</v>
      </c>
      <c r="CA89" s="16">
        <f t="shared" si="5"/>
        <v>6049.9999999999991</v>
      </c>
    </row>
    <row r="90" spans="1:79" x14ac:dyDescent="0.2">
      <c r="A90" s="18" t="s">
        <v>282</v>
      </c>
      <c r="B90" s="15" t="s">
        <v>283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f t="shared" si="3"/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f t="shared" si="4"/>
        <v>0</v>
      </c>
      <c r="CA90" s="16">
        <f t="shared" si="5"/>
        <v>0</v>
      </c>
    </row>
    <row r="91" spans="1:79" x14ac:dyDescent="0.2">
      <c r="A91" s="18" t="s">
        <v>207</v>
      </c>
      <c r="B91" s="15" t="s">
        <v>206</v>
      </c>
      <c r="C91" s="16">
        <v>5.0062376291823092E-2</v>
      </c>
      <c r="D91" s="16">
        <v>9.1781023201675652E-2</v>
      </c>
      <c r="E91" s="16">
        <v>6.2577970364778865E-3</v>
      </c>
      <c r="F91" s="16">
        <v>2.0859323454926284E-3</v>
      </c>
      <c r="G91" s="16">
        <v>1.4580667094993474</v>
      </c>
      <c r="H91" s="16">
        <v>0.98873193176350604</v>
      </c>
      <c r="I91" s="16">
        <v>8.1351361474212514E-2</v>
      </c>
      <c r="J91" s="16">
        <v>0</v>
      </c>
      <c r="K91" s="16">
        <v>0</v>
      </c>
      <c r="L91" s="16">
        <v>8.3437293819705136E-3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2.7117120491404172E-2</v>
      </c>
      <c r="T91" s="16">
        <v>0</v>
      </c>
      <c r="U91" s="16">
        <v>0</v>
      </c>
      <c r="V91" s="16">
        <v>5.2148308637315711E-2</v>
      </c>
      <c r="W91" s="16">
        <v>0.13975746714800613</v>
      </c>
      <c r="X91" s="16">
        <v>0</v>
      </c>
      <c r="Y91" s="16">
        <v>0</v>
      </c>
      <c r="Z91" s="16">
        <v>0</v>
      </c>
      <c r="AA91" s="16">
        <v>0</v>
      </c>
      <c r="AB91" s="16">
        <v>6.2577970364778865E-3</v>
      </c>
      <c r="AC91" s="16">
        <v>4.38045792553452E-2</v>
      </c>
      <c r="AD91" s="16">
        <v>2.7117120491404172E-2</v>
      </c>
      <c r="AE91" s="16">
        <v>8.3437293819705147E-2</v>
      </c>
      <c r="AF91" s="16">
        <v>0.17730424936687345</v>
      </c>
      <c r="AG91" s="16">
        <v>6.2577970364778865E-3</v>
      </c>
      <c r="AH91" s="16">
        <v>0.1022106849291388</v>
      </c>
      <c r="AI91" s="16">
        <v>0.5652876656285023</v>
      </c>
      <c r="AJ91" s="16">
        <v>4.38045792553452E-2</v>
      </c>
      <c r="AK91" s="16">
        <v>0.45473325131739306</v>
      </c>
      <c r="AL91" s="16">
        <v>2.9203052836896802E-2</v>
      </c>
      <c r="AM91" s="16">
        <v>0</v>
      </c>
      <c r="AN91" s="16">
        <v>0</v>
      </c>
      <c r="AO91" s="16">
        <v>0</v>
      </c>
      <c r="AP91" s="16">
        <v>69.184118102954017</v>
      </c>
      <c r="AQ91" s="16">
        <v>1.1368331282934825</v>
      </c>
      <c r="AR91" s="16">
        <v>1.5081290857911704</v>
      </c>
      <c r="AS91" s="16">
        <v>4.7976443946330459E-2</v>
      </c>
      <c r="AT91" s="16">
        <v>1.4601526418448401E-2</v>
      </c>
      <c r="AU91" s="16">
        <v>4.1718646909852568E-3</v>
      </c>
      <c r="AV91" s="16">
        <v>0.71547479450397156</v>
      </c>
      <c r="AW91" s="16">
        <v>0.61743597426581809</v>
      </c>
      <c r="AX91" s="16">
        <v>0</v>
      </c>
      <c r="AY91" s="16">
        <v>1.4601526418448401E-2</v>
      </c>
      <c r="AZ91" s="16">
        <v>0.45473325131739306</v>
      </c>
      <c r="BA91" s="16">
        <v>4.1718646909852568E-3</v>
      </c>
      <c r="BB91" s="16">
        <v>2.1693696393123338</v>
      </c>
      <c r="BC91" s="16">
        <v>0.66541241821214858</v>
      </c>
      <c r="BD91" s="16">
        <v>1.3037077159328929</v>
      </c>
      <c r="BE91" s="16">
        <v>0.13767153480251348</v>
      </c>
      <c r="BF91" s="16">
        <v>0.30246019009643116</v>
      </c>
      <c r="BG91" s="16">
        <v>0</v>
      </c>
      <c r="BH91" s="16">
        <v>0.44013172489894464</v>
      </c>
      <c r="BI91" s="16">
        <v>4.6182542129206796</v>
      </c>
      <c r="BJ91" s="16">
        <v>0</v>
      </c>
      <c r="BK91" s="16">
        <v>8.7421424599596058</v>
      </c>
      <c r="BL91" s="16">
        <v>2.5072906792821397</v>
      </c>
      <c r="BM91" s="16">
        <v>0.89277904387084517</v>
      </c>
      <c r="BN91" s="16">
        <v>4.0195916297642951</v>
      </c>
      <c r="BO91" s="16">
        <v>0</v>
      </c>
      <c r="BP91" s="16">
        <v>2.0859323454926287E-2</v>
      </c>
      <c r="BQ91" s="16">
        <v>0.50270969526372355</v>
      </c>
      <c r="BR91" s="16">
        <v>0</v>
      </c>
      <c r="BS91" s="16">
        <f t="shared" si="3"/>
        <v>104.4697496593073</v>
      </c>
      <c r="BT91" s="16">
        <v>0</v>
      </c>
      <c r="BU91" s="16">
        <v>0</v>
      </c>
      <c r="BV91" s="16">
        <v>0</v>
      </c>
      <c r="BW91" s="16">
        <v>0</v>
      </c>
      <c r="BX91" s="16">
        <v>619.53025034069265</v>
      </c>
      <c r="BY91" s="16">
        <v>0</v>
      </c>
      <c r="BZ91" s="16">
        <f t="shared" si="4"/>
        <v>619.53025034069265</v>
      </c>
      <c r="CA91" s="16">
        <f t="shared" si="5"/>
        <v>724</v>
      </c>
    </row>
    <row r="92" spans="1:79" x14ac:dyDescent="0.2">
      <c r="A92" s="18" t="s">
        <v>208</v>
      </c>
      <c r="B92" s="15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f t="shared" si="3"/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f t="shared" si="4"/>
        <v>0</v>
      </c>
      <c r="CA92" s="16">
        <f t="shared" si="5"/>
        <v>0</v>
      </c>
    </row>
    <row r="93" spans="1:79" x14ac:dyDescent="0.2">
      <c r="A93" s="18" t="s">
        <v>284</v>
      </c>
      <c r="B93" s="15" t="s">
        <v>64</v>
      </c>
      <c r="C93" s="16">
        <v>1.0179677137588559</v>
      </c>
      <c r="D93" s="16">
        <v>2.0238167642586782</v>
      </c>
      <c r="E93" s="16">
        <v>0.10906796933130601</v>
      </c>
      <c r="F93" s="16">
        <v>3.6355989777102006E-2</v>
      </c>
      <c r="G93" s="16">
        <v>5.6109410889327425</v>
      </c>
      <c r="H93" s="16">
        <v>8.0467924039985768</v>
      </c>
      <c r="I93" s="16">
        <v>1.7208501827828282</v>
      </c>
      <c r="J93" s="16">
        <v>0</v>
      </c>
      <c r="K93" s="16">
        <v>2.4237326518068002E-2</v>
      </c>
      <c r="L93" s="16">
        <v>1.2118663259034001E-2</v>
      </c>
      <c r="M93" s="16">
        <v>0</v>
      </c>
      <c r="N93" s="16">
        <v>0</v>
      </c>
      <c r="O93" s="16">
        <v>0.29084791821681605</v>
      </c>
      <c r="P93" s="16">
        <v>0</v>
      </c>
      <c r="Q93" s="16">
        <v>0</v>
      </c>
      <c r="R93" s="16">
        <v>0</v>
      </c>
      <c r="S93" s="16">
        <v>0.169661285626476</v>
      </c>
      <c r="T93" s="16">
        <v>0.23025460192164604</v>
      </c>
      <c r="U93" s="16">
        <v>0.32720390799391802</v>
      </c>
      <c r="V93" s="16">
        <v>0</v>
      </c>
      <c r="W93" s="16">
        <v>0</v>
      </c>
      <c r="X93" s="16">
        <v>2.4237326518068002E-2</v>
      </c>
      <c r="Y93" s="16">
        <v>0</v>
      </c>
      <c r="Z93" s="16">
        <v>0</v>
      </c>
      <c r="AA93" s="16">
        <v>0</v>
      </c>
      <c r="AB93" s="16">
        <v>0.278729254957782</v>
      </c>
      <c r="AC93" s="16">
        <v>0.25449192843971397</v>
      </c>
      <c r="AD93" s="16">
        <v>26.939788424832585</v>
      </c>
      <c r="AE93" s="16">
        <v>0.29084791821681605</v>
      </c>
      <c r="AF93" s="16">
        <v>0</v>
      </c>
      <c r="AG93" s="16">
        <v>0.10906796933130601</v>
      </c>
      <c r="AH93" s="16">
        <v>0.29084791821681605</v>
      </c>
      <c r="AI93" s="16">
        <v>0</v>
      </c>
      <c r="AJ93" s="16">
        <v>0.13330529584937401</v>
      </c>
      <c r="AK93" s="16">
        <v>0</v>
      </c>
      <c r="AL93" s="16">
        <v>3.6355989777102006E-2</v>
      </c>
      <c r="AM93" s="16">
        <v>0</v>
      </c>
      <c r="AN93" s="16">
        <v>0</v>
      </c>
      <c r="AO93" s="16">
        <v>0</v>
      </c>
      <c r="AP93" s="16">
        <v>303.43920934295232</v>
      </c>
      <c r="AQ93" s="16">
        <v>0.18177994888551002</v>
      </c>
      <c r="AR93" s="16">
        <v>0.54533984665653001</v>
      </c>
      <c r="AS93" s="16">
        <v>0.14542395910840802</v>
      </c>
      <c r="AT93" s="16">
        <v>0</v>
      </c>
      <c r="AU93" s="16">
        <v>0</v>
      </c>
      <c r="AV93" s="16">
        <v>10.918915596389635</v>
      </c>
      <c r="AW93" s="16">
        <v>0.56957717317459799</v>
      </c>
      <c r="AX93" s="16">
        <v>6.5319594966193266</v>
      </c>
      <c r="AY93" s="16">
        <v>0</v>
      </c>
      <c r="AZ93" s="16">
        <v>0</v>
      </c>
      <c r="BA93" s="16">
        <v>41.676082947817932</v>
      </c>
      <c r="BB93" s="16">
        <v>0</v>
      </c>
      <c r="BC93" s="16">
        <v>10.070609168257254</v>
      </c>
      <c r="BD93" s="16">
        <v>18.105282908996799</v>
      </c>
      <c r="BE93" s="16">
        <v>2.6782245802465141</v>
      </c>
      <c r="BF93" s="16">
        <v>7.3439099349746053</v>
      </c>
      <c r="BG93" s="16">
        <v>6.0593316295170001E-2</v>
      </c>
      <c r="BH93" s="16">
        <v>2.4237326518068002E-2</v>
      </c>
      <c r="BI93" s="16">
        <v>12.797308401539905</v>
      </c>
      <c r="BJ93" s="16">
        <v>0.10906796933130601</v>
      </c>
      <c r="BK93" s="16">
        <v>27.157924363495194</v>
      </c>
      <c r="BL93" s="16">
        <v>3.9143282326679825</v>
      </c>
      <c r="BM93" s="16">
        <v>0</v>
      </c>
      <c r="BN93" s="16">
        <v>26.46716055773026</v>
      </c>
      <c r="BO93" s="16">
        <v>0</v>
      </c>
      <c r="BP93" s="16">
        <v>1.4421209278250462</v>
      </c>
      <c r="BQ93" s="16">
        <v>0.15754262236744201</v>
      </c>
      <c r="BR93" s="16">
        <v>0</v>
      </c>
      <c r="BS93" s="16">
        <f t="shared" si="3"/>
        <v>522.31438646436538</v>
      </c>
      <c r="BT93" s="16">
        <v>0</v>
      </c>
      <c r="BU93" s="16">
        <v>0</v>
      </c>
      <c r="BV93" s="16">
        <v>0</v>
      </c>
      <c r="BW93" s="16">
        <v>0</v>
      </c>
      <c r="BX93" s="16">
        <v>1350.6856135356345</v>
      </c>
      <c r="BY93" s="16">
        <v>0</v>
      </c>
      <c r="BZ93" s="16">
        <f t="shared" si="4"/>
        <v>1350.6856135356345</v>
      </c>
      <c r="CA93" s="16">
        <f t="shared" si="5"/>
        <v>1873</v>
      </c>
    </row>
    <row r="94" spans="1:79" x14ac:dyDescent="0.2">
      <c r="A94" s="18" t="s">
        <v>285</v>
      </c>
      <c r="B94" s="15" t="s">
        <v>209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f t="shared" si="3"/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f t="shared" si="4"/>
        <v>0</v>
      </c>
      <c r="CA94" s="16">
        <f t="shared" si="5"/>
        <v>0</v>
      </c>
    </row>
    <row r="95" spans="1:79" x14ac:dyDescent="0.2">
      <c r="A95" s="18" t="s">
        <v>286</v>
      </c>
      <c r="B95" s="15" t="s">
        <v>287</v>
      </c>
      <c r="C95" s="16">
        <v>0.15090468196232046</v>
      </c>
      <c r="D95" s="16">
        <v>0.10060312130821365</v>
      </c>
      <c r="E95" s="16">
        <v>0</v>
      </c>
      <c r="F95" s="16">
        <v>1.8611577442019522</v>
      </c>
      <c r="G95" s="16">
        <v>4.6780451408319346</v>
      </c>
      <c r="H95" s="16">
        <v>6.0864888391469254</v>
      </c>
      <c r="I95" s="16">
        <v>2.3641733507430205</v>
      </c>
      <c r="J95" s="16">
        <v>416.79873157992915</v>
      </c>
      <c r="K95" s="16">
        <v>16.59951501585525</v>
      </c>
      <c r="L95" s="16">
        <v>260.20997326369456</v>
      </c>
      <c r="M95" s="16">
        <v>11.066343343903501</v>
      </c>
      <c r="N95" s="16">
        <v>10.261518373437791</v>
      </c>
      <c r="O95" s="16">
        <v>30.633650438351051</v>
      </c>
      <c r="P95" s="16">
        <v>39.738232916744387</v>
      </c>
      <c r="Q95" s="16">
        <v>44.567182739538637</v>
      </c>
      <c r="R95" s="16">
        <v>18.460672760057204</v>
      </c>
      <c r="S95" s="16">
        <v>108.95318037679537</v>
      </c>
      <c r="T95" s="16">
        <v>3.0180936392464095</v>
      </c>
      <c r="U95" s="16">
        <v>27.565255238450536</v>
      </c>
      <c r="V95" s="16">
        <v>21.881178884536467</v>
      </c>
      <c r="W95" s="16">
        <v>56.186843250637317</v>
      </c>
      <c r="X95" s="16">
        <v>68.913138096126346</v>
      </c>
      <c r="Y95" s="16">
        <v>4.6277435801778273</v>
      </c>
      <c r="Z95" s="16">
        <v>74.446309768078095</v>
      </c>
      <c r="AA95" s="16">
        <v>90.190698252813533</v>
      </c>
      <c r="AB95" s="16">
        <v>61.569110240626749</v>
      </c>
      <c r="AC95" s="16">
        <v>83.701796928433751</v>
      </c>
      <c r="AD95" s="16">
        <v>26.76043026798483</v>
      </c>
      <c r="AE95" s="16">
        <v>77.112292482745758</v>
      </c>
      <c r="AF95" s="16">
        <v>45.623515513274889</v>
      </c>
      <c r="AG95" s="16">
        <v>57.595286948952307</v>
      </c>
      <c r="AH95" s="16">
        <v>141.74979792327301</v>
      </c>
      <c r="AI95" s="16">
        <v>6.4889013243797802</v>
      </c>
      <c r="AJ95" s="16">
        <v>1.7605546228937388</v>
      </c>
      <c r="AK95" s="16">
        <v>6.4889013243797802</v>
      </c>
      <c r="AL95" s="16">
        <v>37.021948641422618</v>
      </c>
      <c r="AM95" s="16">
        <v>0.80482497046570922</v>
      </c>
      <c r="AN95" s="16">
        <v>0</v>
      </c>
      <c r="AO95" s="16">
        <v>0.55331716719517499</v>
      </c>
      <c r="AP95" s="16">
        <v>5.0301560654106826E-2</v>
      </c>
      <c r="AQ95" s="16">
        <v>0</v>
      </c>
      <c r="AR95" s="16">
        <v>285.360753590748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17.454641546975068</v>
      </c>
      <c r="AZ95" s="16">
        <v>26.307716222097866</v>
      </c>
      <c r="BA95" s="16">
        <v>144.86849468382766</v>
      </c>
      <c r="BB95" s="16">
        <v>22.233289809115217</v>
      </c>
      <c r="BC95" s="16">
        <v>2.515078032705341</v>
      </c>
      <c r="BD95" s="16">
        <v>0</v>
      </c>
      <c r="BE95" s="16">
        <v>20.623639868183798</v>
      </c>
      <c r="BF95" s="16">
        <v>1.9617608655101659</v>
      </c>
      <c r="BG95" s="16">
        <v>11.066343343903501</v>
      </c>
      <c r="BH95" s="16">
        <v>0</v>
      </c>
      <c r="BI95" s="16">
        <v>22.937511658272708</v>
      </c>
      <c r="BJ95" s="16">
        <v>2.4647764720512346</v>
      </c>
      <c r="BK95" s="16">
        <v>0</v>
      </c>
      <c r="BL95" s="16">
        <v>0</v>
      </c>
      <c r="BM95" s="16">
        <v>0.70422184915749553</v>
      </c>
      <c r="BN95" s="16">
        <v>0</v>
      </c>
      <c r="BO95" s="16">
        <v>0</v>
      </c>
      <c r="BP95" s="16">
        <v>1.10663433439035</v>
      </c>
      <c r="BQ95" s="16">
        <v>0.75452340981160237</v>
      </c>
      <c r="BR95" s="16">
        <v>0</v>
      </c>
      <c r="BS95" s="16">
        <f t="shared" si="3"/>
        <v>2427.0000000000009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f t="shared" si="4"/>
        <v>0</v>
      </c>
      <c r="CA95" s="16">
        <f t="shared" si="5"/>
        <v>2427.0000000000009</v>
      </c>
    </row>
    <row r="96" spans="1:79" x14ac:dyDescent="0.2">
      <c r="A96" s="18" t="s">
        <v>211</v>
      </c>
      <c r="B96" s="15" t="s">
        <v>210</v>
      </c>
      <c r="C96" s="16">
        <v>2.8596260452879827</v>
      </c>
      <c r="D96" s="16">
        <v>0.40355163017946072</v>
      </c>
      <c r="E96" s="16">
        <v>0.29831814338062573</v>
      </c>
      <c r="F96" s="16">
        <v>0.40590059193836325</v>
      </c>
      <c r="G96" s="16">
        <v>2.561307901907357</v>
      </c>
      <c r="H96" s="16">
        <v>1.5676970778915718</v>
      </c>
      <c r="I96" s="16">
        <v>0.29268063515925957</v>
      </c>
      <c r="J96" s="16">
        <v>5.8188480691534341</v>
      </c>
      <c r="K96" s="16">
        <v>0.92079300948980547</v>
      </c>
      <c r="L96" s="16">
        <v>7.0567509160950861</v>
      </c>
      <c r="M96" s="16">
        <v>1.5169595038992765</v>
      </c>
      <c r="N96" s="16">
        <v>7.1408437470637978E-2</v>
      </c>
      <c r="O96" s="16">
        <v>0.45381941181997559</v>
      </c>
      <c r="P96" s="16">
        <v>0.30395565160199189</v>
      </c>
      <c r="Q96" s="16">
        <v>0.39744432960631404</v>
      </c>
      <c r="R96" s="16">
        <v>0.30771399041623604</v>
      </c>
      <c r="S96" s="16">
        <v>1.6851451658367003</v>
      </c>
      <c r="T96" s="16">
        <v>0.13483040496100723</v>
      </c>
      <c r="U96" s="16">
        <v>1.6945410128723106</v>
      </c>
      <c r="V96" s="16">
        <v>0.45194024241285347</v>
      </c>
      <c r="W96" s="16">
        <v>2.6148642300103355</v>
      </c>
      <c r="X96" s="16">
        <v>1.0457577750634219</v>
      </c>
      <c r="Y96" s="16">
        <v>0.73146669172225875</v>
      </c>
      <c r="Z96" s="16">
        <v>1.3962228694916847</v>
      </c>
      <c r="AA96" s="16">
        <v>1.3450155031476088</v>
      </c>
      <c r="AB96" s="16">
        <v>1.141125622474866</v>
      </c>
      <c r="AC96" s="16">
        <v>2.3950014093770551</v>
      </c>
      <c r="AD96" s="16">
        <v>0.33778070093018886</v>
      </c>
      <c r="AE96" s="16">
        <v>1.1148172507751573</v>
      </c>
      <c r="AF96" s="16">
        <v>0.58395189326317765</v>
      </c>
      <c r="AG96" s="16">
        <v>0.64596448369820536</v>
      </c>
      <c r="AH96" s="16">
        <v>0.78173447336277369</v>
      </c>
      <c r="AI96" s="16">
        <v>2.1051395283284791</v>
      </c>
      <c r="AJ96" s="16">
        <v>0.78267405806633461</v>
      </c>
      <c r="AK96" s="16">
        <v>0.26261392464530675</v>
      </c>
      <c r="AL96" s="16">
        <v>0.69294371887625672</v>
      </c>
      <c r="AM96" s="16">
        <v>2.7247956403269755E-2</v>
      </c>
      <c r="AN96" s="16">
        <v>2.0633280090200135</v>
      </c>
      <c r="AO96" s="16">
        <v>0.16254815371605749</v>
      </c>
      <c r="AP96" s="16">
        <v>0.77327821103072436</v>
      </c>
      <c r="AQ96" s="16">
        <v>0.58771023207742179</v>
      </c>
      <c r="AR96" s="16">
        <v>21.423470825894956</v>
      </c>
      <c r="AS96" s="16">
        <v>21.180118387672646</v>
      </c>
      <c r="AT96" s="16">
        <v>6.9059475711735416E-2</v>
      </c>
      <c r="AU96" s="16">
        <v>3.7113595790660529E-2</v>
      </c>
      <c r="AV96" s="16">
        <v>2.7276143944376585</v>
      </c>
      <c r="AW96" s="16">
        <v>1.3623978201634877E-2</v>
      </c>
      <c r="AX96" s="16">
        <v>0.52757681104951604</v>
      </c>
      <c r="AY96" s="16">
        <v>0.15315230668044724</v>
      </c>
      <c r="AZ96" s="16">
        <v>6.3421967490369255E-2</v>
      </c>
      <c r="BA96" s="16">
        <v>9.348867800432209E-2</v>
      </c>
      <c r="BB96" s="16">
        <v>0.11650850324156722</v>
      </c>
      <c r="BC96" s="16">
        <v>0.21093676594945032</v>
      </c>
      <c r="BD96" s="16">
        <v>5.6375082213661557E-3</v>
      </c>
      <c r="BE96" s="16">
        <v>0.28939208869679606</v>
      </c>
      <c r="BF96" s="16">
        <v>0.15033355256976416</v>
      </c>
      <c r="BG96" s="16">
        <v>3.1476087569294368E-2</v>
      </c>
      <c r="BH96" s="16">
        <v>0.20952738889410882</v>
      </c>
      <c r="BI96" s="16">
        <v>9.066992389363901E-2</v>
      </c>
      <c r="BJ96" s="16">
        <v>3.6643803438880018E-2</v>
      </c>
      <c r="BK96" s="16">
        <v>0.47824861411256225</v>
      </c>
      <c r="BL96" s="16">
        <v>5.5435497510100532E-2</v>
      </c>
      <c r="BM96" s="16">
        <v>9.395847035610261E-4</v>
      </c>
      <c r="BN96" s="16">
        <v>0.16959503899276518</v>
      </c>
      <c r="BO96" s="16">
        <v>0</v>
      </c>
      <c r="BP96" s="16">
        <v>4.0402142253124121E-2</v>
      </c>
      <c r="BQ96" s="16">
        <v>6.811989100817438E-2</v>
      </c>
      <c r="BR96" s="16">
        <v>0</v>
      </c>
      <c r="BS96" s="16">
        <f t="shared" si="3"/>
        <v>99.036925678849968</v>
      </c>
      <c r="BT96" s="16">
        <v>0</v>
      </c>
      <c r="BU96" s="16">
        <v>0</v>
      </c>
      <c r="BV96" s="16">
        <v>0</v>
      </c>
      <c r="BW96" s="16">
        <v>0.96307432115005176</v>
      </c>
      <c r="BX96" s="16">
        <v>0</v>
      </c>
      <c r="BY96" s="16">
        <v>0</v>
      </c>
      <c r="BZ96" s="16">
        <f t="shared" si="4"/>
        <v>0.96307432115005176</v>
      </c>
      <c r="CA96" s="16">
        <f t="shared" si="5"/>
        <v>100.00000000000001</v>
      </c>
    </row>
    <row r="97" spans="1:79" x14ac:dyDescent="0.2">
      <c r="A97" s="18" t="s">
        <v>288</v>
      </c>
      <c r="B97" s="15" t="s">
        <v>212</v>
      </c>
      <c r="C97" s="16">
        <v>0.13879550475458649</v>
      </c>
      <c r="D97" s="16">
        <v>8.3277302852751894E-2</v>
      </c>
      <c r="E97" s="16">
        <v>0.77725482662568446</v>
      </c>
      <c r="F97" s="16">
        <v>0.52742291806742869</v>
      </c>
      <c r="G97" s="16">
        <v>12.241763519354528</v>
      </c>
      <c r="H97" s="16">
        <v>20.902603016040725</v>
      </c>
      <c r="I97" s="16">
        <v>3.9417923350302568</v>
      </c>
      <c r="J97" s="16">
        <v>3.1090193065027378</v>
      </c>
      <c r="K97" s="16">
        <v>1.1658822399385265</v>
      </c>
      <c r="L97" s="16">
        <v>4.4969743540486018</v>
      </c>
      <c r="M97" s="16">
        <v>0.4719047161655941</v>
      </c>
      <c r="N97" s="16">
        <v>0</v>
      </c>
      <c r="O97" s="16">
        <v>5.5518201901834603E-2</v>
      </c>
      <c r="P97" s="16">
        <v>4.6080107578522718</v>
      </c>
      <c r="Q97" s="16">
        <v>0.16655460570550379</v>
      </c>
      <c r="R97" s="16">
        <v>26.870809720487944</v>
      </c>
      <c r="S97" s="16">
        <v>2.7759100950917302E-2</v>
      </c>
      <c r="T97" s="16">
        <v>0</v>
      </c>
      <c r="U97" s="16">
        <v>0</v>
      </c>
      <c r="V97" s="16">
        <v>1.9153779656132934</v>
      </c>
      <c r="W97" s="16">
        <v>7.1618480453366633</v>
      </c>
      <c r="X97" s="16">
        <v>4.9688790702141965</v>
      </c>
      <c r="Y97" s="16">
        <v>0.61070022092018061</v>
      </c>
      <c r="Z97" s="16">
        <v>4.4414561521467677</v>
      </c>
      <c r="AA97" s="16">
        <v>7.7170300643550096</v>
      </c>
      <c r="AB97" s="16">
        <v>10.992603976563251</v>
      </c>
      <c r="AC97" s="16">
        <v>4.3859379502449327</v>
      </c>
      <c r="AD97" s="16">
        <v>0.38862741331284223</v>
      </c>
      <c r="AE97" s="16">
        <v>9.9099990394774764</v>
      </c>
      <c r="AF97" s="16">
        <v>8.3277302852751894E-2</v>
      </c>
      <c r="AG97" s="16">
        <v>1.8598597637114589</v>
      </c>
      <c r="AH97" s="16">
        <v>15.184228220151763</v>
      </c>
      <c r="AI97" s="16">
        <v>0</v>
      </c>
      <c r="AJ97" s="16">
        <v>11.353472288925175</v>
      </c>
      <c r="AK97" s="16">
        <v>5.5518201901834603E-2</v>
      </c>
      <c r="AL97" s="16">
        <v>0.27759100950917298</v>
      </c>
      <c r="AM97" s="16">
        <v>2.5538372874843915</v>
      </c>
      <c r="AN97" s="16">
        <v>0</v>
      </c>
      <c r="AO97" s="16">
        <v>0.22207280760733841</v>
      </c>
      <c r="AP97" s="16">
        <v>2.0541734703678798</v>
      </c>
      <c r="AQ97" s="16">
        <v>0</v>
      </c>
      <c r="AR97" s="16">
        <v>1.693305158005955</v>
      </c>
      <c r="AS97" s="16">
        <v>6.1347613101527232</v>
      </c>
      <c r="AT97" s="16">
        <v>0</v>
      </c>
      <c r="AU97" s="16">
        <v>0</v>
      </c>
      <c r="AV97" s="16">
        <v>1.1936413408894437</v>
      </c>
      <c r="AW97" s="16">
        <v>0.72173662472384981</v>
      </c>
      <c r="AX97" s="16">
        <v>2.3317644798770529</v>
      </c>
      <c r="AY97" s="16">
        <v>0</v>
      </c>
      <c r="AZ97" s="16">
        <v>3.1090193065027378</v>
      </c>
      <c r="BA97" s="16">
        <v>0.41638651426375944</v>
      </c>
      <c r="BB97" s="16">
        <v>7.3284026510421674</v>
      </c>
      <c r="BC97" s="16">
        <v>11.40899049082701</v>
      </c>
      <c r="BD97" s="16">
        <v>1.3601959465949476</v>
      </c>
      <c r="BE97" s="16">
        <v>0.22207280760733841</v>
      </c>
      <c r="BF97" s="16">
        <v>25.344059168187492</v>
      </c>
      <c r="BG97" s="16">
        <v>1.7210642589568723</v>
      </c>
      <c r="BH97" s="16">
        <v>0.88829123042935365</v>
      </c>
      <c r="BI97" s="16">
        <v>8.7163576985880322</v>
      </c>
      <c r="BJ97" s="16">
        <v>1.0826049370857747</v>
      </c>
      <c r="BK97" s="16">
        <v>65.76131015272307</v>
      </c>
      <c r="BL97" s="16">
        <v>62.707809048122186</v>
      </c>
      <c r="BM97" s="16">
        <v>43.526270291038323</v>
      </c>
      <c r="BN97" s="16">
        <v>26.620977811929691</v>
      </c>
      <c r="BO97" s="16">
        <v>0</v>
      </c>
      <c r="BP97" s="16">
        <v>0.44414561521467683</v>
      </c>
      <c r="BQ97" s="16">
        <v>68.370665642109302</v>
      </c>
      <c r="BR97" s="16">
        <v>0</v>
      </c>
      <c r="BS97" s="16">
        <f t="shared" si="3"/>
        <v>506.82566516184806</v>
      </c>
      <c r="BT97" s="16">
        <v>0</v>
      </c>
      <c r="BU97" s="16">
        <v>0</v>
      </c>
      <c r="BV97" s="16">
        <v>0</v>
      </c>
      <c r="BW97" s="16">
        <v>2961.1743348381519</v>
      </c>
      <c r="BX97" s="16">
        <v>0</v>
      </c>
      <c r="BY97" s="16">
        <v>0</v>
      </c>
      <c r="BZ97" s="16">
        <f t="shared" si="4"/>
        <v>2961.1743348381519</v>
      </c>
      <c r="CA97" s="16">
        <f t="shared" si="5"/>
        <v>3468</v>
      </c>
    </row>
    <row r="98" spans="1:79" x14ac:dyDescent="0.2">
      <c r="A98" s="18" t="s">
        <v>289</v>
      </c>
      <c r="B98" s="15" t="s">
        <v>213</v>
      </c>
      <c r="C98" s="16">
        <v>0</v>
      </c>
      <c r="D98" s="16">
        <v>0</v>
      </c>
      <c r="E98" s="16">
        <v>0</v>
      </c>
      <c r="F98" s="16">
        <v>0</v>
      </c>
      <c r="G98" s="16">
        <v>2515.9559966096908</v>
      </c>
      <c r="H98" s="16">
        <v>0</v>
      </c>
      <c r="I98" s="16">
        <v>4.4889814945613793</v>
      </c>
      <c r="J98" s="16">
        <v>580.96871026981205</v>
      </c>
      <c r="K98" s="16">
        <v>34.021754485096764</v>
      </c>
      <c r="L98" s="16">
        <v>199.16902104817063</v>
      </c>
      <c r="M98" s="16">
        <v>0.47252436784856616</v>
      </c>
      <c r="N98" s="16">
        <v>0.23626218392428308</v>
      </c>
      <c r="O98" s="16">
        <v>3.0714083910156802</v>
      </c>
      <c r="P98" s="16">
        <v>4.7252436784856613</v>
      </c>
      <c r="Q98" s="16">
        <v>2.1263596553185478</v>
      </c>
      <c r="R98" s="16">
        <v>77.257734143240569</v>
      </c>
      <c r="S98" s="16">
        <v>598.45211188020903</v>
      </c>
      <c r="T98" s="16">
        <v>6.1428167820313604</v>
      </c>
      <c r="U98" s="16">
        <v>24.33500494420116</v>
      </c>
      <c r="V98" s="16">
        <v>3.0714083910156802</v>
      </c>
      <c r="W98" s="16">
        <v>318.48142392993361</v>
      </c>
      <c r="X98" s="16">
        <v>4.9615058624099451</v>
      </c>
      <c r="Y98" s="16">
        <v>16.065828506851251</v>
      </c>
      <c r="Z98" s="16">
        <v>0.70878655177284933</v>
      </c>
      <c r="AA98" s="16">
        <v>16.7746150586241</v>
      </c>
      <c r="AB98" s="16">
        <v>45.362339313462357</v>
      </c>
      <c r="AC98" s="16">
        <v>137.50459104393275</v>
      </c>
      <c r="AD98" s="16">
        <v>4.9615058624099451</v>
      </c>
      <c r="AE98" s="16">
        <v>12.758157931911287</v>
      </c>
      <c r="AF98" s="16">
        <v>13.230682299759852</v>
      </c>
      <c r="AG98" s="16">
        <v>15.829566322926967</v>
      </c>
      <c r="AH98" s="16">
        <v>106.08172058200311</v>
      </c>
      <c r="AI98" s="16">
        <v>76.785209775392005</v>
      </c>
      <c r="AJ98" s="16">
        <v>32.604181381551072</v>
      </c>
      <c r="AK98" s="16">
        <v>38.983260347506707</v>
      </c>
      <c r="AL98" s="16">
        <v>0.23626218392428308</v>
      </c>
      <c r="AM98" s="16">
        <v>3.3076705749399631</v>
      </c>
      <c r="AN98" s="16">
        <v>0</v>
      </c>
      <c r="AO98" s="16">
        <v>0</v>
      </c>
      <c r="AP98" s="16">
        <v>1.4175731035456987</v>
      </c>
      <c r="AQ98" s="16">
        <v>0.47252436784856616</v>
      </c>
      <c r="AR98" s="16">
        <v>383.68978669303573</v>
      </c>
      <c r="AS98" s="16">
        <v>285.16845599660974</v>
      </c>
      <c r="AT98" s="16">
        <v>400.46440175165981</v>
      </c>
      <c r="AU98" s="16">
        <v>0</v>
      </c>
      <c r="AV98" s="16">
        <v>22.208645288882611</v>
      </c>
      <c r="AW98" s="16">
        <v>0</v>
      </c>
      <c r="AX98" s="16">
        <v>6.8516033338042099</v>
      </c>
      <c r="AY98" s="16">
        <v>0</v>
      </c>
      <c r="AZ98" s="16">
        <v>0.70878655177284933</v>
      </c>
      <c r="BA98" s="16">
        <v>0</v>
      </c>
      <c r="BB98" s="16">
        <v>6.3790789659556433</v>
      </c>
      <c r="BC98" s="16">
        <v>0</v>
      </c>
      <c r="BD98" s="16">
        <v>0</v>
      </c>
      <c r="BE98" s="16">
        <v>0.23626218392428308</v>
      </c>
      <c r="BF98" s="16">
        <v>0.70878655177284933</v>
      </c>
      <c r="BG98" s="16">
        <v>0</v>
      </c>
      <c r="BH98" s="16">
        <v>0</v>
      </c>
      <c r="BI98" s="16">
        <v>111.51575081226163</v>
      </c>
      <c r="BJ98" s="16">
        <v>0.23626218392428308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0.23626218392428308</v>
      </c>
      <c r="BQ98" s="16">
        <v>0</v>
      </c>
      <c r="BR98" s="16">
        <v>0</v>
      </c>
      <c r="BS98" s="16">
        <f t="shared" si="3"/>
        <v>6119.4268258228622</v>
      </c>
      <c r="BT98" s="16">
        <v>0</v>
      </c>
      <c r="BU98" s="16">
        <v>0</v>
      </c>
      <c r="BV98" s="16">
        <v>0</v>
      </c>
      <c r="BW98" s="16">
        <v>570.57317417714364</v>
      </c>
      <c r="BX98" s="16">
        <v>0</v>
      </c>
      <c r="BY98" s="16">
        <v>0</v>
      </c>
      <c r="BZ98" s="16">
        <f t="shared" si="4"/>
        <v>570.57317417714364</v>
      </c>
      <c r="CA98" s="16">
        <f t="shared" si="5"/>
        <v>6690.0000000000055</v>
      </c>
    </row>
    <row r="99" spans="1:79" x14ac:dyDescent="0.2">
      <c r="A99" s="18" t="s">
        <v>290</v>
      </c>
      <c r="B99" s="15" t="s">
        <v>214</v>
      </c>
      <c r="C99" s="16">
        <v>0.169629957814035</v>
      </c>
      <c r="D99" s="16">
        <v>0</v>
      </c>
      <c r="E99" s="16">
        <v>0.33925991562807001</v>
      </c>
      <c r="F99" s="16">
        <v>0.67851983125614002</v>
      </c>
      <c r="G99" s="16">
        <v>482.08834010748751</v>
      </c>
      <c r="H99" s="16">
        <v>3.9014890297228058</v>
      </c>
      <c r="I99" s="16">
        <v>6.9548282703754367</v>
      </c>
      <c r="J99" s="16">
        <v>72.771251902221024</v>
      </c>
      <c r="K99" s="16">
        <v>1.187409704698245</v>
      </c>
      <c r="L99" s="16">
        <v>57.504555698957873</v>
      </c>
      <c r="M99" s="16">
        <v>11.025947257912275</v>
      </c>
      <c r="N99" s="16">
        <v>5.4281586500491201</v>
      </c>
      <c r="O99" s="16">
        <v>6.6155683547473654</v>
      </c>
      <c r="P99" s="16">
        <v>8.3118679328877167</v>
      </c>
      <c r="Q99" s="16">
        <v>9.8385375532140298</v>
      </c>
      <c r="R99" s="16">
        <v>11.534837131354381</v>
      </c>
      <c r="S99" s="16">
        <v>22.900044304894728</v>
      </c>
      <c r="T99" s="16">
        <v>3.5622291140947357</v>
      </c>
      <c r="U99" s="16">
        <v>8.9903877641438559</v>
      </c>
      <c r="V99" s="16">
        <v>1.0177797468842102</v>
      </c>
      <c r="W99" s="16">
        <v>66.325313505287696</v>
      </c>
      <c r="X99" s="16">
        <v>73.449771733477164</v>
      </c>
      <c r="Y99" s="16">
        <v>2.3748194093964901</v>
      </c>
      <c r="Z99" s="16">
        <v>29.515612659642095</v>
      </c>
      <c r="AA99" s="16">
        <v>9.668907595399995</v>
      </c>
      <c r="AB99" s="16">
        <v>24.935603798663145</v>
      </c>
      <c r="AC99" s="16">
        <v>20.694854853312272</v>
      </c>
      <c r="AD99" s="16">
        <v>3.0533392406526301</v>
      </c>
      <c r="AE99" s="16">
        <v>11.874097046982451</v>
      </c>
      <c r="AF99" s="16">
        <v>60.388264981796468</v>
      </c>
      <c r="AG99" s="16">
        <v>36.470440930017531</v>
      </c>
      <c r="AH99" s="16">
        <v>42.577119411322791</v>
      </c>
      <c r="AI99" s="16">
        <v>54.281586500491201</v>
      </c>
      <c r="AJ99" s="16">
        <v>24.257083967407006</v>
      </c>
      <c r="AK99" s="16">
        <v>5.2585286922350853</v>
      </c>
      <c r="AL99" s="16">
        <v>8.4814978907017515</v>
      </c>
      <c r="AM99" s="16">
        <v>15.605956118891223</v>
      </c>
      <c r="AN99" s="16">
        <v>116.19652110261399</v>
      </c>
      <c r="AO99" s="16">
        <v>10.347427426656136</v>
      </c>
      <c r="AP99" s="16">
        <v>221.87598482075779</v>
      </c>
      <c r="AQ99" s="16">
        <v>45.121568778533309</v>
      </c>
      <c r="AR99" s="16">
        <v>726.01621944406997</v>
      </c>
      <c r="AS99" s="16">
        <v>50.719357386396474</v>
      </c>
      <c r="AT99" s="16">
        <v>20.694854853312272</v>
      </c>
      <c r="AU99" s="16">
        <v>2.8837092828385953</v>
      </c>
      <c r="AV99" s="16">
        <v>181.84331477664554</v>
      </c>
      <c r="AW99" s="16">
        <v>15.775586076705258</v>
      </c>
      <c r="AX99" s="16">
        <v>12.55261687823859</v>
      </c>
      <c r="AY99" s="16">
        <v>3.0533392406526301</v>
      </c>
      <c r="AZ99" s="16">
        <v>32.06006202685262</v>
      </c>
      <c r="BA99" s="16">
        <v>32.908211815922797</v>
      </c>
      <c r="BB99" s="16">
        <v>171.15662743436133</v>
      </c>
      <c r="BC99" s="16">
        <v>434.08306204611563</v>
      </c>
      <c r="BD99" s="16">
        <v>14.079286498564908</v>
      </c>
      <c r="BE99" s="16">
        <v>196.26186119083852</v>
      </c>
      <c r="BF99" s="16">
        <v>60.727524897424537</v>
      </c>
      <c r="BG99" s="16">
        <v>135.53433629341399</v>
      </c>
      <c r="BH99" s="16">
        <v>20.355594937684202</v>
      </c>
      <c r="BI99" s="16">
        <v>76.842370889757859</v>
      </c>
      <c r="BJ99" s="16">
        <v>5.4281586500491201</v>
      </c>
      <c r="BK99" s="16">
        <v>238.3300907287192</v>
      </c>
      <c r="BL99" s="16">
        <v>65.986053589659619</v>
      </c>
      <c r="BM99" s="16">
        <v>442.39492997900334</v>
      </c>
      <c r="BN99" s="16">
        <v>80.574229961666646</v>
      </c>
      <c r="BO99" s="16">
        <v>0</v>
      </c>
      <c r="BP99" s="16">
        <v>22.39115443145262</v>
      </c>
      <c r="BQ99" s="16">
        <v>1517.6792325621714</v>
      </c>
      <c r="BR99" s="16">
        <v>0</v>
      </c>
      <c r="BS99" s="16">
        <f t="shared" si="3"/>
        <v>6157.9067285650999</v>
      </c>
      <c r="BT99" s="16">
        <v>0</v>
      </c>
      <c r="BU99" s="16">
        <v>0</v>
      </c>
      <c r="BV99" s="16">
        <v>0</v>
      </c>
      <c r="BW99" s="16">
        <v>2648.0932714349005</v>
      </c>
      <c r="BX99" s="16">
        <v>0</v>
      </c>
      <c r="BY99" s="16">
        <v>0</v>
      </c>
      <c r="BZ99" s="16">
        <f t="shared" si="4"/>
        <v>2648.0932714349005</v>
      </c>
      <c r="CA99" s="16">
        <f t="shared" si="5"/>
        <v>8806</v>
      </c>
    </row>
    <row r="100" spans="1:79" x14ac:dyDescent="0.2">
      <c r="A100" s="18" t="s">
        <v>215</v>
      </c>
      <c r="B100" s="15" t="s">
        <v>291</v>
      </c>
      <c r="C100" s="16">
        <v>37.315434101544128</v>
      </c>
      <c r="D100" s="16">
        <v>1.3611919357795972</v>
      </c>
      <c r="E100" s="16">
        <v>7.8151192174932049</v>
      </c>
      <c r="F100" s="16">
        <v>0.72753362084771567</v>
      </c>
      <c r="G100" s="16">
        <v>117.95432188324577</v>
      </c>
      <c r="H100" s="16">
        <v>98.498664732189127</v>
      </c>
      <c r="I100" s="16">
        <v>13.189480481174717</v>
      </c>
      <c r="J100" s="16">
        <v>92.81920872428114</v>
      </c>
      <c r="K100" s="16">
        <v>47.313154181580479</v>
      </c>
      <c r="L100" s="16">
        <v>102.88733528375437</v>
      </c>
      <c r="M100" s="16">
        <v>64.63314812305191</v>
      </c>
      <c r="N100" s="16">
        <v>0.82140892676355004</v>
      </c>
      <c r="O100" s="16">
        <v>2.9101344833908627</v>
      </c>
      <c r="P100" s="16">
        <v>0.11734413239479284</v>
      </c>
      <c r="Q100" s="16">
        <v>1.7836308124008513</v>
      </c>
      <c r="R100" s="16">
        <v>7.1579920760823637</v>
      </c>
      <c r="S100" s="16">
        <v>36.564431654217451</v>
      </c>
      <c r="T100" s="16">
        <v>3.5203239718437858</v>
      </c>
      <c r="U100" s="16">
        <v>20.48828551613083</v>
      </c>
      <c r="V100" s="16">
        <v>20.746442607399377</v>
      </c>
      <c r="W100" s="16">
        <v>29.617659016445717</v>
      </c>
      <c r="X100" s="16">
        <v>14.198640019769936</v>
      </c>
      <c r="Y100" s="16">
        <v>11.617069107084493</v>
      </c>
      <c r="Z100" s="16">
        <v>15.935333179212869</v>
      </c>
      <c r="AA100" s="16">
        <v>5.4447677431183887</v>
      </c>
      <c r="AB100" s="16">
        <v>6.9702414642506954</v>
      </c>
      <c r="AC100" s="16">
        <v>88.101974602010472</v>
      </c>
      <c r="AD100" s="16">
        <v>4.3182640721283772</v>
      </c>
      <c r="AE100" s="16">
        <v>24.055547140932532</v>
      </c>
      <c r="AF100" s="16">
        <v>15.583300782028491</v>
      </c>
      <c r="AG100" s="16">
        <v>24.055547140932532</v>
      </c>
      <c r="AH100" s="16">
        <v>7.5100244732667418</v>
      </c>
      <c r="AI100" s="16">
        <v>109.48207552434174</v>
      </c>
      <c r="AJ100" s="16">
        <v>16.662866800060584</v>
      </c>
      <c r="AK100" s="16">
        <v>4.9049847341023414</v>
      </c>
      <c r="AL100" s="16">
        <v>6.6651467200242349</v>
      </c>
      <c r="AM100" s="16">
        <v>5.1866106518498443</v>
      </c>
      <c r="AN100" s="16">
        <v>2.4876956067696083</v>
      </c>
      <c r="AO100" s="16">
        <v>0.23468826478958568</v>
      </c>
      <c r="AP100" s="16">
        <v>7.6273686056615357</v>
      </c>
      <c r="AQ100" s="16">
        <v>8.4722463589040444</v>
      </c>
      <c r="AR100" s="16">
        <v>334.40730849868066</v>
      </c>
      <c r="AS100" s="16">
        <v>250.71747327471442</v>
      </c>
      <c r="AT100" s="16">
        <v>76.625718453799735</v>
      </c>
      <c r="AU100" s="16">
        <v>145.41284886362729</v>
      </c>
      <c r="AV100" s="16">
        <v>108.30863420039381</v>
      </c>
      <c r="AW100" s="16">
        <v>4.6937652957917138E-2</v>
      </c>
      <c r="AX100" s="16">
        <v>1.0091595385952186</v>
      </c>
      <c r="AY100" s="16">
        <v>0.42243887662125423</v>
      </c>
      <c r="AZ100" s="16">
        <v>1.0326283650741772</v>
      </c>
      <c r="BA100" s="16">
        <v>2.5346332597275256</v>
      </c>
      <c r="BB100" s="16">
        <v>0.56325183549500568</v>
      </c>
      <c r="BC100" s="16">
        <v>2.8397280039539869</v>
      </c>
      <c r="BD100" s="16">
        <v>2.3468826478958569E-2</v>
      </c>
      <c r="BE100" s="16">
        <v>1.80709963887981</v>
      </c>
      <c r="BF100" s="16">
        <v>2.2295385155010643</v>
      </c>
      <c r="BG100" s="16">
        <v>6.0549572315713114</v>
      </c>
      <c r="BH100" s="16">
        <v>0.89181540620042565</v>
      </c>
      <c r="BI100" s="16">
        <v>4.8815159076233829</v>
      </c>
      <c r="BJ100" s="16">
        <v>1.0560971915531356</v>
      </c>
      <c r="BK100" s="16">
        <v>46.092775204674631</v>
      </c>
      <c r="BL100" s="16">
        <v>3.2856357070542002</v>
      </c>
      <c r="BM100" s="16">
        <v>0</v>
      </c>
      <c r="BN100" s="16">
        <v>4.0835758073387911</v>
      </c>
      <c r="BO100" s="16">
        <v>0</v>
      </c>
      <c r="BP100" s="16">
        <v>4.6937652957917138E-2</v>
      </c>
      <c r="BQ100" s="16">
        <v>25.534083209106925</v>
      </c>
      <c r="BR100" s="16">
        <v>0</v>
      </c>
      <c r="BS100" s="16">
        <f t="shared" si="3"/>
        <v>2107.6648995958326</v>
      </c>
      <c r="BT100" s="16">
        <v>0</v>
      </c>
      <c r="BU100" s="16">
        <v>0</v>
      </c>
      <c r="BV100" s="16">
        <v>0</v>
      </c>
      <c r="BW100" s="16">
        <v>836.33510040416763</v>
      </c>
      <c r="BX100" s="16">
        <v>0</v>
      </c>
      <c r="BY100" s="16">
        <v>0</v>
      </c>
      <c r="BZ100" s="16">
        <f t="shared" si="4"/>
        <v>836.33510040416763</v>
      </c>
      <c r="CA100" s="16">
        <f t="shared" si="5"/>
        <v>2944</v>
      </c>
    </row>
    <row r="101" spans="1:79" x14ac:dyDescent="0.2">
      <c r="A101" s="18" t="s">
        <v>292</v>
      </c>
      <c r="B101" s="15" t="s">
        <v>216</v>
      </c>
      <c r="C101" s="16">
        <v>2.6431052711070835E-4</v>
      </c>
      <c r="D101" s="16">
        <v>0</v>
      </c>
      <c r="E101" s="16">
        <v>2.6431052711070835E-4</v>
      </c>
      <c r="F101" s="16">
        <v>7.929315813321251E-4</v>
      </c>
      <c r="G101" s="16">
        <v>1.1893973719981877E-2</v>
      </c>
      <c r="H101" s="16">
        <v>0</v>
      </c>
      <c r="I101" s="16">
        <v>5.5505210693248758E-3</v>
      </c>
      <c r="J101" s="16">
        <v>3.4096057997281375E-2</v>
      </c>
      <c r="K101" s="16">
        <v>2.0087600060413834E-2</v>
      </c>
      <c r="L101" s="16">
        <v>5.4447968584805918E-2</v>
      </c>
      <c r="M101" s="16">
        <v>8.4579368675426671E-3</v>
      </c>
      <c r="N101" s="16">
        <v>2.1144842168856668E-3</v>
      </c>
      <c r="O101" s="16">
        <v>2.2202084277299503E-2</v>
      </c>
      <c r="P101" s="16">
        <v>3.5153300105724213E-2</v>
      </c>
      <c r="Q101" s="16">
        <v>2.85455369279565E-2</v>
      </c>
      <c r="R101" s="16">
        <v>8.4579368675426671E-3</v>
      </c>
      <c r="S101" s="16">
        <v>5.7884005437245124E-2</v>
      </c>
      <c r="T101" s="16">
        <v>1.2951215828424709E-2</v>
      </c>
      <c r="U101" s="16">
        <v>1.2422594774203292E-2</v>
      </c>
      <c r="V101" s="16">
        <v>6.6077631777677085E-3</v>
      </c>
      <c r="W101" s="16">
        <v>1.6915873735085334E-2</v>
      </c>
      <c r="X101" s="16">
        <v>0.14854251623621809</v>
      </c>
      <c r="Y101" s="16">
        <v>5.0219000151034586E-3</v>
      </c>
      <c r="Z101" s="16">
        <v>3.6739163268388463E-2</v>
      </c>
      <c r="AA101" s="16">
        <v>2.4580879021295878E-2</v>
      </c>
      <c r="AB101" s="16">
        <v>2.8809847455067209E-2</v>
      </c>
      <c r="AC101" s="16">
        <v>8.4579368675426671E-3</v>
      </c>
      <c r="AD101" s="16">
        <v>3.964657906660625E-3</v>
      </c>
      <c r="AE101" s="16">
        <v>2.6959673765292253E-2</v>
      </c>
      <c r="AF101" s="16">
        <v>6.1848663343905749E-2</v>
      </c>
      <c r="AG101" s="16">
        <v>2.7223984292402959E-2</v>
      </c>
      <c r="AH101" s="16">
        <v>1.9030357951971003E-2</v>
      </c>
      <c r="AI101" s="16">
        <v>5.3919347530584506E-2</v>
      </c>
      <c r="AJ101" s="16">
        <v>4.6782963298595381E-2</v>
      </c>
      <c r="AK101" s="16">
        <v>1.8501736897749584E-2</v>
      </c>
      <c r="AL101" s="16">
        <v>4.6518652771484668E-2</v>
      </c>
      <c r="AM101" s="16">
        <v>5.8148315964355836E-3</v>
      </c>
      <c r="AN101" s="16">
        <v>0.18501736897749585</v>
      </c>
      <c r="AO101" s="16">
        <v>4.2289684337713336E-3</v>
      </c>
      <c r="AP101" s="16">
        <v>0.10836731611539042</v>
      </c>
      <c r="AQ101" s="16">
        <v>0.13744147409756835</v>
      </c>
      <c r="AR101" s="16">
        <v>1.3495695514272767</v>
      </c>
      <c r="AS101" s="16">
        <v>5.7355384383023719E-2</v>
      </c>
      <c r="AT101" s="16">
        <v>3.4360368524392086E-3</v>
      </c>
      <c r="AU101" s="16">
        <v>2.6431052711070836E-3</v>
      </c>
      <c r="AV101" s="16">
        <v>0.46915118562150732</v>
      </c>
      <c r="AW101" s="16">
        <v>2.0616221114635253E-2</v>
      </c>
      <c r="AX101" s="16">
        <v>7.9557468660323219E-2</v>
      </c>
      <c r="AY101" s="16">
        <v>1.2158284247092584E-2</v>
      </c>
      <c r="AZ101" s="16">
        <v>1.1893973719981877E-2</v>
      </c>
      <c r="BA101" s="16">
        <v>0.12634043195891859</v>
      </c>
      <c r="BB101" s="16">
        <v>4.9954689623923881E-2</v>
      </c>
      <c r="BC101" s="16">
        <v>1.0863162664250114</v>
      </c>
      <c r="BD101" s="16">
        <v>6.8985047575894881E-2</v>
      </c>
      <c r="BE101" s="16">
        <v>0.17338770578462467</v>
      </c>
      <c r="BF101" s="16">
        <v>4.2818305391934756E-2</v>
      </c>
      <c r="BG101" s="16">
        <v>2.7488294819513669E-2</v>
      </c>
      <c r="BH101" s="16">
        <v>6.3434526506569999E-2</v>
      </c>
      <c r="BI101" s="16">
        <v>0.20801238483612747</v>
      </c>
      <c r="BJ101" s="16">
        <v>1.3215526355535417E-2</v>
      </c>
      <c r="BK101" s="16">
        <v>0.63566681770125355</v>
      </c>
      <c r="BL101" s="16">
        <v>6.3963147560791425E-2</v>
      </c>
      <c r="BM101" s="16">
        <v>0.14008457936867544</v>
      </c>
      <c r="BN101" s="16">
        <v>8.7751095000755175E-2</v>
      </c>
      <c r="BO101" s="16">
        <v>9.4094547651412175E-2</v>
      </c>
      <c r="BP101" s="16">
        <v>2.0087600060413834E-2</v>
      </c>
      <c r="BQ101" s="16">
        <v>0.14193475305845038</v>
      </c>
      <c r="BR101" s="16">
        <v>0</v>
      </c>
      <c r="BS101" s="16">
        <f t="shared" si="3"/>
        <v>6.3867995771031563</v>
      </c>
      <c r="BT101" s="16">
        <v>0</v>
      </c>
      <c r="BU101" s="16">
        <v>0</v>
      </c>
      <c r="BV101" s="16">
        <v>0</v>
      </c>
      <c r="BW101" s="16">
        <v>0.6132004228968434</v>
      </c>
      <c r="BX101" s="16">
        <v>0</v>
      </c>
      <c r="BY101" s="16">
        <v>0</v>
      </c>
      <c r="BZ101" s="16">
        <f t="shared" si="4"/>
        <v>0.6132004228968434</v>
      </c>
      <c r="CA101" s="16">
        <f t="shared" si="5"/>
        <v>7</v>
      </c>
    </row>
    <row r="102" spans="1:79" x14ac:dyDescent="0.2">
      <c r="A102" s="18" t="s">
        <v>293</v>
      </c>
      <c r="B102" s="15" t="s">
        <v>53</v>
      </c>
      <c r="C102" s="16">
        <v>1.7566833339895271</v>
      </c>
      <c r="D102" s="16">
        <v>0.43917083349738179</v>
      </c>
      <c r="E102" s="16">
        <v>2.195854167486909</v>
      </c>
      <c r="F102" s="16">
        <v>7.9050750029528727</v>
      </c>
      <c r="G102" s="16">
        <v>211.24117091224065</v>
      </c>
      <c r="H102" s="16">
        <v>81.685775030513014</v>
      </c>
      <c r="I102" s="16">
        <v>12.296783337926691</v>
      </c>
      <c r="J102" s="16">
        <v>271.84674593487932</v>
      </c>
      <c r="K102" s="16">
        <v>21.958541674869089</v>
      </c>
      <c r="L102" s="16">
        <v>240.66561675656521</v>
      </c>
      <c r="M102" s="16">
        <v>46.991279184219849</v>
      </c>
      <c r="N102" s="16">
        <v>23.276054175361235</v>
      </c>
      <c r="O102" s="16">
        <v>20.201858340879561</v>
      </c>
      <c r="P102" s="16">
        <v>18.884345840387414</v>
      </c>
      <c r="Q102" s="16">
        <v>19.323516673884797</v>
      </c>
      <c r="R102" s="16">
        <v>7.0267333359581086</v>
      </c>
      <c r="S102" s="16">
        <v>69.828162526083702</v>
      </c>
      <c r="T102" s="16">
        <v>7.0267333359581086</v>
      </c>
      <c r="U102" s="16">
        <v>23.276054175361235</v>
      </c>
      <c r="V102" s="16">
        <v>10.540100003937162</v>
      </c>
      <c r="W102" s="16">
        <v>111.54939170833497</v>
      </c>
      <c r="X102" s="16">
        <v>130.43373754872241</v>
      </c>
      <c r="Y102" s="16">
        <v>29.42444584432458</v>
      </c>
      <c r="Z102" s="16">
        <v>162.49320839403126</v>
      </c>
      <c r="AA102" s="16">
        <v>83.003287531005157</v>
      </c>
      <c r="AB102" s="16">
        <v>64.558112524115117</v>
      </c>
      <c r="AC102" s="16">
        <v>152.83145005708886</v>
      </c>
      <c r="AD102" s="16">
        <v>38.647033347769593</v>
      </c>
      <c r="AE102" s="16">
        <v>131.75125004921452</v>
      </c>
      <c r="AF102" s="16">
        <v>123.84617504626168</v>
      </c>
      <c r="AG102" s="16">
        <v>97.93509586991614</v>
      </c>
      <c r="AH102" s="16">
        <v>230.56468758612542</v>
      </c>
      <c r="AI102" s="16">
        <v>113.30607504232449</v>
      </c>
      <c r="AJ102" s="16">
        <v>77.294066695539186</v>
      </c>
      <c r="AK102" s="16">
        <v>30.302787511319345</v>
      </c>
      <c r="AL102" s="16">
        <v>90.908362533958041</v>
      </c>
      <c r="AM102" s="16">
        <v>50.943816685696291</v>
      </c>
      <c r="AN102" s="16">
        <v>180.06004173392654</v>
      </c>
      <c r="AO102" s="16">
        <v>9.6617583369423983</v>
      </c>
      <c r="AP102" s="16">
        <v>786.11579196031346</v>
      </c>
      <c r="AQ102" s="16">
        <v>289.41357927477458</v>
      </c>
      <c r="AR102" s="16">
        <v>2373.2791842198512</v>
      </c>
      <c r="AS102" s="16">
        <v>161.17569589353911</v>
      </c>
      <c r="AT102" s="16">
        <v>3.0741958344816727</v>
      </c>
      <c r="AU102" s="16">
        <v>51.822158352691055</v>
      </c>
      <c r="AV102" s="16">
        <v>165.56740422851291</v>
      </c>
      <c r="AW102" s="16">
        <v>0</v>
      </c>
      <c r="AX102" s="16">
        <v>26.350250009842906</v>
      </c>
      <c r="AY102" s="16">
        <v>44.795425016732942</v>
      </c>
      <c r="AZ102" s="16">
        <v>103.20514587188472</v>
      </c>
      <c r="BA102" s="16">
        <v>65.87562502460726</v>
      </c>
      <c r="BB102" s="16">
        <v>456.29849600377969</v>
      </c>
      <c r="BC102" s="16">
        <v>713.2134335997481</v>
      </c>
      <c r="BD102" s="16">
        <v>47.869620851214613</v>
      </c>
      <c r="BE102" s="16">
        <v>258.6716209299579</v>
      </c>
      <c r="BF102" s="16">
        <v>207.28863341076422</v>
      </c>
      <c r="BG102" s="16">
        <v>127.35954171424071</v>
      </c>
      <c r="BH102" s="16">
        <v>119.01529587779046</v>
      </c>
      <c r="BI102" s="16">
        <v>137.46047088468052</v>
      </c>
      <c r="BJ102" s="16">
        <v>33.376983345801015</v>
      </c>
      <c r="BK102" s="16">
        <v>1256.4677546360092</v>
      </c>
      <c r="BL102" s="16">
        <v>146.24388755462815</v>
      </c>
      <c r="BM102" s="16">
        <v>275.36011260285841</v>
      </c>
      <c r="BN102" s="16">
        <v>240.22644592306784</v>
      </c>
      <c r="BO102" s="16">
        <v>0</v>
      </c>
      <c r="BP102" s="16">
        <v>113.74524587582189</v>
      </c>
      <c r="BQ102" s="16">
        <v>4515.5545100200798</v>
      </c>
      <c r="BR102" s="16">
        <v>0</v>
      </c>
      <c r="BS102" s="16">
        <f t="shared" si="3"/>
        <v>15726.70754754124</v>
      </c>
      <c r="BT102" s="16">
        <v>0</v>
      </c>
      <c r="BU102" s="16">
        <v>0</v>
      </c>
      <c r="BV102" s="16">
        <v>0</v>
      </c>
      <c r="BW102" s="16">
        <v>6582.2924524587579</v>
      </c>
      <c r="BX102" s="16">
        <v>0</v>
      </c>
      <c r="BY102" s="16">
        <v>0</v>
      </c>
      <c r="BZ102" s="16">
        <f t="shared" si="4"/>
        <v>6582.2924524587579</v>
      </c>
      <c r="CA102" s="16">
        <f t="shared" si="5"/>
        <v>22309</v>
      </c>
    </row>
    <row r="103" spans="1:79" x14ac:dyDescent="0.2">
      <c r="A103" s="18" t="s">
        <v>294</v>
      </c>
      <c r="B103" s="15" t="s">
        <v>54</v>
      </c>
      <c r="C103" s="16">
        <v>4.6973456433929604E-2</v>
      </c>
      <c r="D103" s="16">
        <v>0</v>
      </c>
      <c r="E103" s="16">
        <v>9.3946912867859209E-2</v>
      </c>
      <c r="F103" s="16">
        <v>4.6973456433929604E-2</v>
      </c>
      <c r="G103" s="16">
        <v>10.756921523369879</v>
      </c>
      <c r="H103" s="16">
        <v>0</v>
      </c>
      <c r="I103" s="16">
        <v>0.37578765147143683</v>
      </c>
      <c r="J103" s="16">
        <v>9.3946912867859209E-2</v>
      </c>
      <c r="K103" s="16">
        <v>0</v>
      </c>
      <c r="L103" s="16">
        <v>7.7975937680323133</v>
      </c>
      <c r="M103" s="16">
        <v>4.6973456433929604E-2</v>
      </c>
      <c r="N103" s="16">
        <v>0</v>
      </c>
      <c r="O103" s="16">
        <v>0.469734564339296</v>
      </c>
      <c r="P103" s="16">
        <v>9.3946912867859209E-2</v>
      </c>
      <c r="Q103" s="16">
        <v>0</v>
      </c>
      <c r="R103" s="16">
        <v>0</v>
      </c>
      <c r="S103" s="16">
        <v>0.18789382573571842</v>
      </c>
      <c r="T103" s="16">
        <v>0.70460184650894397</v>
      </c>
      <c r="U103" s="16">
        <v>0</v>
      </c>
      <c r="V103" s="16">
        <v>9.3946912867859209E-2</v>
      </c>
      <c r="W103" s="16">
        <v>5.8716820542412007</v>
      </c>
      <c r="X103" s="16">
        <v>7.1869388343912295</v>
      </c>
      <c r="Y103" s="16">
        <v>4.6973456433929604E-2</v>
      </c>
      <c r="Z103" s="16">
        <v>16.111895556837855</v>
      </c>
      <c r="AA103" s="16">
        <v>0.61065493364108481</v>
      </c>
      <c r="AB103" s="16">
        <v>0</v>
      </c>
      <c r="AC103" s="16">
        <v>1.5970975187536063</v>
      </c>
      <c r="AD103" s="16">
        <v>3.6639296018465091</v>
      </c>
      <c r="AE103" s="16">
        <v>1.4561771494518176</v>
      </c>
      <c r="AF103" s="16">
        <v>4.6973456433929604E-2</v>
      </c>
      <c r="AG103" s="16">
        <v>0</v>
      </c>
      <c r="AH103" s="16">
        <v>5.5428678592036924</v>
      </c>
      <c r="AI103" s="16">
        <v>23.25186093479515</v>
      </c>
      <c r="AJ103" s="16">
        <v>0.75157530294287367</v>
      </c>
      <c r="AK103" s="16">
        <v>0</v>
      </c>
      <c r="AL103" s="16">
        <v>0</v>
      </c>
      <c r="AM103" s="16">
        <v>4.6503721869590304</v>
      </c>
      <c r="AN103" s="16">
        <v>16.252815926139643</v>
      </c>
      <c r="AO103" s="16">
        <v>4.6973456433929604E-2</v>
      </c>
      <c r="AP103" s="16">
        <v>0</v>
      </c>
      <c r="AQ103" s="16">
        <v>8.7370628967109063</v>
      </c>
      <c r="AR103" s="16">
        <v>34.00878245816503</v>
      </c>
      <c r="AS103" s="16">
        <v>0.56368147720715522</v>
      </c>
      <c r="AT103" s="16">
        <v>0</v>
      </c>
      <c r="AU103" s="16">
        <v>43.309526832083087</v>
      </c>
      <c r="AV103" s="16">
        <v>1.7849913444893248</v>
      </c>
      <c r="AW103" s="16">
        <v>14.702691863819965</v>
      </c>
      <c r="AX103" s="16">
        <v>0</v>
      </c>
      <c r="AY103" s="16">
        <v>0</v>
      </c>
      <c r="AZ103" s="16">
        <v>36.968110213502591</v>
      </c>
      <c r="BA103" s="16">
        <v>2.4426197345643392</v>
      </c>
      <c r="BB103" s="16">
        <v>1.1273629544143104</v>
      </c>
      <c r="BC103" s="16">
        <v>145.94652914021927</v>
      </c>
      <c r="BD103" s="16">
        <v>4.1336641661858042</v>
      </c>
      <c r="BE103" s="16">
        <v>81.874734564339306</v>
      </c>
      <c r="BF103" s="16">
        <v>4.6973456433929604E-2</v>
      </c>
      <c r="BG103" s="16">
        <v>14.984532602423542</v>
      </c>
      <c r="BH103" s="16">
        <v>0</v>
      </c>
      <c r="BI103" s="16">
        <v>100.33530294287364</v>
      </c>
      <c r="BJ103" s="16">
        <v>0.18789382573571842</v>
      </c>
      <c r="BK103" s="16">
        <v>564.43305251009815</v>
      </c>
      <c r="BL103" s="16">
        <v>107.428294864397</v>
      </c>
      <c r="BM103" s="16">
        <v>13.434408540103867</v>
      </c>
      <c r="BN103" s="16">
        <v>273.29156953260247</v>
      </c>
      <c r="BO103" s="16">
        <v>239.04791979226775</v>
      </c>
      <c r="BP103" s="16">
        <v>2.5365666474321986</v>
      </c>
      <c r="BQ103" s="16">
        <v>489.51038949798038</v>
      </c>
      <c r="BR103" s="16">
        <v>0</v>
      </c>
      <c r="BS103" s="16">
        <f t="shared" si="3"/>
        <v>2288.7346912867861</v>
      </c>
      <c r="BT103" s="16">
        <v>0</v>
      </c>
      <c r="BU103" s="16">
        <v>0</v>
      </c>
      <c r="BV103" s="16">
        <v>0</v>
      </c>
      <c r="BW103" s="16">
        <v>13992.265308713215</v>
      </c>
      <c r="BX103" s="16">
        <v>0</v>
      </c>
      <c r="BY103" s="16">
        <v>0</v>
      </c>
      <c r="BZ103" s="16">
        <f t="shared" si="4"/>
        <v>13992.265308713215</v>
      </c>
      <c r="CA103" s="16">
        <f t="shared" si="5"/>
        <v>16281</v>
      </c>
    </row>
    <row r="104" spans="1:79" x14ac:dyDescent="0.2">
      <c r="A104" s="18" t="s">
        <v>295</v>
      </c>
      <c r="B104" s="15" t="s">
        <v>217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22.691186503752402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0.41865657756000746</v>
      </c>
      <c r="AK104" s="16">
        <v>0</v>
      </c>
      <c r="AL104" s="16">
        <v>0</v>
      </c>
      <c r="AM104" s="16">
        <v>2.0932828878000374</v>
      </c>
      <c r="AN104" s="16">
        <v>16.160143893816286</v>
      </c>
      <c r="AO104" s="16">
        <v>0.75358183960801339</v>
      </c>
      <c r="AP104" s="16">
        <v>0</v>
      </c>
      <c r="AQ104" s="16">
        <v>0</v>
      </c>
      <c r="AR104" s="16">
        <v>35.50207777708863</v>
      </c>
      <c r="AS104" s="16">
        <v>0</v>
      </c>
      <c r="AT104" s="16">
        <v>0</v>
      </c>
      <c r="AU104" s="16">
        <v>0</v>
      </c>
      <c r="AV104" s="16">
        <v>0</v>
      </c>
      <c r="AW104" s="16">
        <v>9.2941760218321647</v>
      </c>
      <c r="AX104" s="16">
        <v>0</v>
      </c>
      <c r="AY104" s="16">
        <v>2.0095515722880357</v>
      </c>
      <c r="AZ104" s="16">
        <v>0.25119394653600446</v>
      </c>
      <c r="BA104" s="16">
        <v>14.987905476648267</v>
      </c>
      <c r="BB104" s="16">
        <v>8.3731315512001483E-2</v>
      </c>
      <c r="BC104" s="16">
        <v>186.97202753829933</v>
      </c>
      <c r="BD104" s="16">
        <v>6.8659678719841217</v>
      </c>
      <c r="BE104" s="16">
        <v>42.284314333560751</v>
      </c>
      <c r="BF104" s="16">
        <v>16.997457048936301</v>
      </c>
      <c r="BG104" s="16">
        <v>269.86602989518082</v>
      </c>
      <c r="BH104" s="16">
        <v>3.1817899894560564</v>
      </c>
      <c r="BI104" s="16">
        <v>0.50238789307200893</v>
      </c>
      <c r="BJ104" s="16">
        <v>0</v>
      </c>
      <c r="BK104" s="16">
        <v>128.44383799541029</v>
      </c>
      <c r="BL104" s="16">
        <v>289.71035167152513</v>
      </c>
      <c r="BM104" s="16">
        <v>220.12962848105192</v>
      </c>
      <c r="BN104" s="16">
        <v>5.8611920858401039</v>
      </c>
      <c r="BO104" s="16">
        <v>19.928053091856352</v>
      </c>
      <c r="BP104" s="16">
        <v>0</v>
      </c>
      <c r="BQ104" s="16">
        <v>18.923277305712336</v>
      </c>
      <c r="BR104" s="16">
        <v>0</v>
      </c>
      <c r="BS104" s="16">
        <f t="shared" si="3"/>
        <v>1313.9118030143275</v>
      </c>
      <c r="BT104" s="16">
        <v>0</v>
      </c>
      <c r="BU104" s="16">
        <v>0</v>
      </c>
      <c r="BV104" s="16">
        <v>0</v>
      </c>
      <c r="BW104" s="16">
        <v>1411.1238603237612</v>
      </c>
      <c r="BX104" s="16">
        <v>0</v>
      </c>
      <c r="BY104" s="16">
        <v>-25.035663338088447</v>
      </c>
      <c r="BZ104" s="16">
        <f t="shared" si="4"/>
        <v>1386.0881969856728</v>
      </c>
      <c r="CA104" s="16">
        <f t="shared" si="5"/>
        <v>2700</v>
      </c>
    </row>
    <row r="105" spans="1:79" x14ac:dyDescent="0.2">
      <c r="A105" s="18" t="s">
        <v>296</v>
      </c>
      <c r="B105" s="15" t="s">
        <v>297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1.5138494083426985E-2</v>
      </c>
      <c r="AT105" s="16">
        <v>0</v>
      </c>
      <c r="AU105" s="16">
        <v>0</v>
      </c>
      <c r="AV105" s="16">
        <v>0</v>
      </c>
      <c r="AW105" s="16">
        <v>6.0553976333707939E-2</v>
      </c>
      <c r="AX105" s="16">
        <v>0</v>
      </c>
      <c r="AY105" s="16">
        <v>0.16652343491769683</v>
      </c>
      <c r="AZ105" s="16">
        <v>87.682157731209102</v>
      </c>
      <c r="BA105" s="16">
        <v>79.310570503073976</v>
      </c>
      <c r="BB105" s="16">
        <v>1.5138494083426985E-2</v>
      </c>
      <c r="BC105" s="16">
        <v>3.0276988166853969E-2</v>
      </c>
      <c r="BD105" s="16">
        <v>0</v>
      </c>
      <c r="BE105" s="16">
        <v>0</v>
      </c>
      <c r="BF105" s="16">
        <v>0</v>
      </c>
      <c r="BG105" s="16">
        <v>483.14503867257224</v>
      </c>
      <c r="BH105" s="16">
        <v>0</v>
      </c>
      <c r="BI105" s="16">
        <v>0.63581675150393335</v>
      </c>
      <c r="BJ105" s="16">
        <v>4.5415482250280949E-2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2.3464665829311828</v>
      </c>
      <c r="BQ105" s="16">
        <v>0</v>
      </c>
      <c r="BR105" s="16">
        <v>0</v>
      </c>
      <c r="BS105" s="16">
        <f t="shared" si="3"/>
        <v>653.45309711112589</v>
      </c>
      <c r="BT105" s="16">
        <v>0</v>
      </c>
      <c r="BU105" s="16">
        <v>0</v>
      </c>
      <c r="BV105" s="16">
        <v>0</v>
      </c>
      <c r="BW105" s="16">
        <v>33.5469028888742</v>
      </c>
      <c r="BX105" s="16">
        <v>0</v>
      </c>
      <c r="BY105" s="16">
        <v>0</v>
      </c>
      <c r="BZ105" s="16">
        <f t="shared" si="4"/>
        <v>33.5469028888742</v>
      </c>
      <c r="CA105" s="16">
        <f t="shared" si="5"/>
        <v>687.00000000000011</v>
      </c>
    </row>
    <row r="106" spans="1:79" x14ac:dyDescent="0.2">
      <c r="A106" s="18" t="s">
        <v>298</v>
      </c>
      <c r="B106" s="15" t="s">
        <v>218</v>
      </c>
      <c r="C106" s="16">
        <v>7.8396054263310019E-2</v>
      </c>
      <c r="D106" s="16">
        <v>3.919802713165501E-2</v>
      </c>
      <c r="E106" s="16">
        <v>0.11759408139496504</v>
      </c>
      <c r="F106" s="16">
        <v>0.39198027131655017</v>
      </c>
      <c r="G106" s="16">
        <v>9.9954969185720284</v>
      </c>
      <c r="H106" s="16">
        <v>1.8815053023194406</v>
      </c>
      <c r="I106" s="16">
        <v>0.35278224418489512</v>
      </c>
      <c r="J106" s="16">
        <v>11.87700222089147</v>
      </c>
      <c r="K106" s="16">
        <v>2.3649476369431857</v>
      </c>
      <c r="L106" s="16">
        <v>20.004059846187943</v>
      </c>
      <c r="M106" s="16">
        <v>5.8666380607043669</v>
      </c>
      <c r="N106" s="16">
        <v>0.24825417183381507</v>
      </c>
      <c r="O106" s="16">
        <v>2.887587998698586</v>
      </c>
      <c r="P106" s="16">
        <v>7.9310674896381972</v>
      </c>
      <c r="Q106" s="16">
        <v>2.0644294289338307</v>
      </c>
      <c r="R106" s="16">
        <v>1.5287230581345455</v>
      </c>
      <c r="S106" s="16">
        <v>5.6445159069583219</v>
      </c>
      <c r="T106" s="16">
        <v>4.0896608307360065</v>
      </c>
      <c r="U106" s="16">
        <v>2.9398520348741259</v>
      </c>
      <c r="V106" s="16">
        <v>1.6855151666611654</v>
      </c>
      <c r="W106" s="16">
        <v>4.1419248669115465</v>
      </c>
      <c r="X106" s="16">
        <v>4.1027268397798915</v>
      </c>
      <c r="Y106" s="16">
        <v>0.4311782984482051</v>
      </c>
      <c r="Z106" s="16">
        <v>3.5016904237611812</v>
      </c>
      <c r="AA106" s="16">
        <v>4.8474893552813363</v>
      </c>
      <c r="AB106" s="16">
        <v>5.749043979309401</v>
      </c>
      <c r="AC106" s="16">
        <v>2.7569279082597355</v>
      </c>
      <c r="AD106" s="16">
        <v>1.0452807235108004</v>
      </c>
      <c r="AE106" s="16">
        <v>5.2002715994662312</v>
      </c>
      <c r="AF106" s="16">
        <v>12.086058365593628</v>
      </c>
      <c r="AG106" s="16">
        <v>6.1279582415820668</v>
      </c>
      <c r="AH106" s="16">
        <v>6.1148922325381818</v>
      </c>
      <c r="AI106" s="16">
        <v>19.115571231203759</v>
      </c>
      <c r="AJ106" s="16">
        <v>18.919581095545485</v>
      </c>
      <c r="AK106" s="16">
        <v>1.9076373204072108</v>
      </c>
      <c r="AL106" s="16">
        <v>6.5199385128986167</v>
      </c>
      <c r="AM106" s="16">
        <v>1.5940531033539704</v>
      </c>
      <c r="AN106" s="16">
        <v>6.5460705309863867</v>
      </c>
      <c r="AO106" s="16">
        <v>2.6915978630403106</v>
      </c>
      <c r="AP106" s="16">
        <v>14.960580355248331</v>
      </c>
      <c r="AQ106" s="16">
        <v>15.914399015451934</v>
      </c>
      <c r="AR106" s="16">
        <v>98.71369832655121</v>
      </c>
      <c r="AS106" s="16">
        <v>14.424873984449045</v>
      </c>
      <c r="AT106" s="16">
        <v>0.47037632557986014</v>
      </c>
      <c r="AU106" s="16">
        <v>0.84929058785252531</v>
      </c>
      <c r="AV106" s="16">
        <v>11.87700222089147</v>
      </c>
      <c r="AW106" s="16">
        <v>3.7499445955949962</v>
      </c>
      <c r="AX106" s="16">
        <v>11.589550021926</v>
      </c>
      <c r="AY106" s="16">
        <v>1.3849969586518103</v>
      </c>
      <c r="AZ106" s="16">
        <v>4.1941889030870865</v>
      </c>
      <c r="BA106" s="16">
        <v>280.82773238022037</v>
      </c>
      <c r="BB106" s="16">
        <v>28.157249489572184</v>
      </c>
      <c r="BC106" s="16">
        <v>111.1656049453736</v>
      </c>
      <c r="BD106" s="16">
        <v>9.3813944935094327</v>
      </c>
      <c r="BE106" s="16">
        <v>39.354819240181634</v>
      </c>
      <c r="BF106" s="16">
        <v>5.1218755452029212</v>
      </c>
      <c r="BG106" s="16">
        <v>35.813930789288797</v>
      </c>
      <c r="BH106" s="16">
        <v>1.9207033294510956</v>
      </c>
      <c r="BI106" s="16">
        <v>29.777434611013927</v>
      </c>
      <c r="BJ106" s="16">
        <v>4.1941889030870865</v>
      </c>
      <c r="BK106" s="16">
        <v>75.730588418357485</v>
      </c>
      <c r="BL106" s="16">
        <v>15.600814798398696</v>
      </c>
      <c r="BM106" s="16">
        <v>19.612079574871391</v>
      </c>
      <c r="BN106" s="16">
        <v>7.0948429108295565</v>
      </c>
      <c r="BO106" s="16">
        <v>17.155669874621012</v>
      </c>
      <c r="BP106" s="16">
        <v>3.9328687222093861</v>
      </c>
      <c r="BQ106" s="16">
        <v>24.36810686684553</v>
      </c>
      <c r="BR106" s="16">
        <v>0</v>
      </c>
      <c r="BS106" s="16">
        <f t="shared" si="3"/>
        <v>1082.7279054305748</v>
      </c>
      <c r="BT106" s="16">
        <v>0</v>
      </c>
      <c r="BU106" s="16">
        <v>0</v>
      </c>
      <c r="BV106" s="16">
        <v>0</v>
      </c>
      <c r="BW106" s="16">
        <v>1688.2720945694252</v>
      </c>
      <c r="BX106" s="16">
        <v>0</v>
      </c>
      <c r="BY106" s="16">
        <v>0</v>
      </c>
      <c r="BZ106" s="16">
        <f t="shared" si="4"/>
        <v>1688.2720945694252</v>
      </c>
      <c r="CA106" s="16">
        <f t="shared" si="5"/>
        <v>2771</v>
      </c>
    </row>
    <row r="107" spans="1:79" x14ac:dyDescent="0.2">
      <c r="A107" s="18" t="s">
        <v>299</v>
      </c>
      <c r="B107" s="15" t="s">
        <v>300</v>
      </c>
      <c r="C107" s="16">
        <v>2.2232458519613161</v>
      </c>
      <c r="D107" s="16">
        <v>0.96662863128752885</v>
      </c>
      <c r="E107" s="16">
        <v>9.6662863128752885E-2</v>
      </c>
      <c r="F107" s="16">
        <v>9.6662863128752885E-2</v>
      </c>
      <c r="G107" s="16">
        <v>8.4096690922014989</v>
      </c>
      <c r="H107" s="16">
        <v>44.271591312968823</v>
      </c>
      <c r="I107" s="16">
        <v>4.0598402514076204</v>
      </c>
      <c r="J107" s="16">
        <v>74.430404609139714</v>
      </c>
      <c r="K107" s="16">
        <v>2.416571578218822</v>
      </c>
      <c r="L107" s="16">
        <v>131.55815671823268</v>
      </c>
      <c r="M107" s="16">
        <v>10.246263491647804</v>
      </c>
      <c r="N107" s="16">
        <v>5.4131203352101611</v>
      </c>
      <c r="O107" s="16">
        <v>5.3164574720814084</v>
      </c>
      <c r="P107" s="16">
        <v>5.8964346508539247</v>
      </c>
      <c r="Q107" s="16">
        <v>1.6432686731887989</v>
      </c>
      <c r="R107" s="16">
        <v>1.7399315363175518</v>
      </c>
      <c r="S107" s="16">
        <v>28.515544622982098</v>
      </c>
      <c r="T107" s="16">
        <v>0.2899885893862586</v>
      </c>
      <c r="U107" s="16">
        <v>5.7031089245964193</v>
      </c>
      <c r="V107" s="16">
        <v>0.19332572625750577</v>
      </c>
      <c r="W107" s="16">
        <v>51.231317458239026</v>
      </c>
      <c r="X107" s="16">
        <v>37.311865167698613</v>
      </c>
      <c r="Y107" s="16">
        <v>2.7065601676050806</v>
      </c>
      <c r="Z107" s="16">
        <v>56.644437793449192</v>
      </c>
      <c r="AA107" s="16">
        <v>20.975841298939372</v>
      </c>
      <c r="AB107" s="16">
        <v>11.696206438579098</v>
      </c>
      <c r="AC107" s="16">
        <v>25.905647318505771</v>
      </c>
      <c r="AD107" s="16">
        <v>4.0598402514076204</v>
      </c>
      <c r="AE107" s="16">
        <v>15.562720963729213</v>
      </c>
      <c r="AF107" s="16">
        <v>27.162264539179557</v>
      </c>
      <c r="AG107" s="16">
        <v>46.784825754316394</v>
      </c>
      <c r="AH107" s="16">
        <v>24.649030097831982</v>
      </c>
      <c r="AI107" s="16">
        <v>121.98853326848614</v>
      </c>
      <c r="AJ107" s="16">
        <v>19.622561215136834</v>
      </c>
      <c r="AK107" s="16">
        <v>7.05638900839896</v>
      </c>
      <c r="AL107" s="16">
        <v>19.332572625750576</v>
      </c>
      <c r="AM107" s="16">
        <v>15.562720963729213</v>
      </c>
      <c r="AN107" s="16">
        <v>199.99546381338968</v>
      </c>
      <c r="AO107" s="16">
        <v>50.844666005724015</v>
      </c>
      <c r="AP107" s="16">
        <v>56.45111206719168</v>
      </c>
      <c r="AQ107" s="16">
        <v>64.474129706878173</v>
      </c>
      <c r="AR107" s="16">
        <v>1221.7219270843077</v>
      </c>
      <c r="AS107" s="16">
        <v>127.40165360369629</v>
      </c>
      <c r="AT107" s="16">
        <v>9.6662863128752885E-2</v>
      </c>
      <c r="AU107" s="16">
        <v>102.84928636899305</v>
      </c>
      <c r="AV107" s="16">
        <v>177.6663424306478</v>
      </c>
      <c r="AW107" s="16">
        <v>10.43958921790531</v>
      </c>
      <c r="AX107" s="16">
        <v>15.369395237471707</v>
      </c>
      <c r="AY107" s="16">
        <v>59.737649413569279</v>
      </c>
      <c r="AZ107" s="16">
        <v>136.68128846405656</v>
      </c>
      <c r="BA107" s="16">
        <v>370.79874296189604</v>
      </c>
      <c r="BB107" s="16">
        <v>1607.4067509680315</v>
      </c>
      <c r="BC107" s="16">
        <v>1954.2331038739969</v>
      </c>
      <c r="BD107" s="16">
        <v>54.517854804616626</v>
      </c>
      <c r="BE107" s="16">
        <v>375.92187470771995</v>
      </c>
      <c r="BF107" s="16">
        <v>4.2531659776651267</v>
      </c>
      <c r="BG107" s="16">
        <v>1192.0464281037805</v>
      </c>
      <c r="BH107" s="16">
        <v>57.417740698479214</v>
      </c>
      <c r="BI107" s="16">
        <v>151.27738079649825</v>
      </c>
      <c r="BJ107" s="16">
        <v>24.455704371574477</v>
      </c>
      <c r="BK107" s="16">
        <v>1519.3468826577378</v>
      </c>
      <c r="BL107" s="16">
        <v>171.0932677378926</v>
      </c>
      <c r="BM107" s="16">
        <v>55.291157709646647</v>
      </c>
      <c r="BN107" s="16">
        <v>257.31654164874016</v>
      </c>
      <c r="BO107" s="16">
        <v>0</v>
      </c>
      <c r="BP107" s="16">
        <v>22.812435698385677</v>
      </c>
      <c r="BQ107" s="16">
        <v>184.23941712340297</v>
      </c>
      <c r="BR107" s="16">
        <v>0</v>
      </c>
      <c r="BS107" s="16">
        <f t="shared" si="3"/>
        <v>11067.897828242209</v>
      </c>
      <c r="BT107" s="16">
        <v>0</v>
      </c>
      <c r="BU107" s="16">
        <v>0</v>
      </c>
      <c r="BV107" s="16">
        <v>0</v>
      </c>
      <c r="BW107" s="16">
        <v>441.45929590901437</v>
      </c>
      <c r="BX107" s="16">
        <v>9154.6497783347986</v>
      </c>
      <c r="BY107" s="16">
        <v>5.9930975139826774</v>
      </c>
      <c r="BZ107" s="16">
        <f t="shared" si="4"/>
        <v>9602.1021717577969</v>
      </c>
      <c r="CA107" s="16">
        <f t="shared" si="5"/>
        <v>20670.000000000007</v>
      </c>
    </row>
    <row r="108" spans="1:79" x14ac:dyDescent="0.2">
      <c r="A108" s="18" t="s">
        <v>301</v>
      </c>
      <c r="B108" s="15" t="s">
        <v>302</v>
      </c>
      <c r="C108" s="16">
        <v>382.56146032588561</v>
      </c>
      <c r="D108" s="16">
        <v>136.2017756457121</v>
      </c>
      <c r="E108" s="16">
        <v>33.555655426585609</v>
      </c>
      <c r="F108" s="16">
        <v>35.444847823256652</v>
      </c>
      <c r="G108" s="16">
        <v>249.28343481787863</v>
      </c>
      <c r="H108" s="16">
        <v>85.463465563689908</v>
      </c>
      <c r="I108" s="16">
        <v>31.081713002373537</v>
      </c>
      <c r="J108" s="16">
        <v>332.54284258545232</v>
      </c>
      <c r="K108" s="16">
        <v>98.867735425784431</v>
      </c>
      <c r="L108" s="16">
        <v>321.52255360487123</v>
      </c>
      <c r="M108" s="16">
        <v>88.477177244093696</v>
      </c>
      <c r="N108" s="16">
        <v>18.712000881313156</v>
      </c>
      <c r="O108" s="16">
        <v>49.658771569638766</v>
      </c>
      <c r="P108" s="16">
        <v>60.858983635617072</v>
      </c>
      <c r="Q108" s="16">
        <v>44.935790577961164</v>
      </c>
      <c r="R108" s="16">
        <v>31.846386115311812</v>
      </c>
      <c r="S108" s="16">
        <v>142.45410286326626</v>
      </c>
      <c r="T108" s="16">
        <v>20.646174049333506</v>
      </c>
      <c r="U108" s="16">
        <v>188.51441272496021</v>
      </c>
      <c r="V108" s="16">
        <v>78.536426775896075</v>
      </c>
      <c r="W108" s="16">
        <v>224.31910671901133</v>
      </c>
      <c r="X108" s="16">
        <v>88.522158015443011</v>
      </c>
      <c r="Y108" s="16">
        <v>50.108579283131867</v>
      </c>
      <c r="Z108" s="16">
        <v>69.855137905479168</v>
      </c>
      <c r="AA108" s="16">
        <v>111.10250523279687</v>
      </c>
      <c r="AB108" s="16">
        <v>113.66640919970757</v>
      </c>
      <c r="AC108" s="16">
        <v>150.19079553534766</v>
      </c>
      <c r="AD108" s="16">
        <v>72.149157244294003</v>
      </c>
      <c r="AE108" s="16">
        <v>99.40750468197615</v>
      </c>
      <c r="AF108" s="16">
        <v>108.94342820802996</v>
      </c>
      <c r="AG108" s="16">
        <v>82.854580825429892</v>
      </c>
      <c r="AH108" s="16">
        <v>133.09810242260968</v>
      </c>
      <c r="AI108" s="16">
        <v>200.70420176062333</v>
      </c>
      <c r="AJ108" s="16">
        <v>83.124465453525744</v>
      </c>
      <c r="AK108" s="16">
        <v>35.040020881112859</v>
      </c>
      <c r="AL108" s="16">
        <v>61.488714434507415</v>
      </c>
      <c r="AM108" s="16">
        <v>42.146982754303913</v>
      </c>
      <c r="AN108" s="16">
        <v>458.39904082082302</v>
      </c>
      <c r="AO108" s="16">
        <v>86.857869475518527</v>
      </c>
      <c r="AP108" s="16">
        <v>458.12915619272718</v>
      </c>
      <c r="AQ108" s="16">
        <v>166.51881553514738</v>
      </c>
      <c r="AR108" s="16">
        <v>1632.487134580525</v>
      </c>
      <c r="AS108" s="16">
        <v>547.73085272055368</v>
      </c>
      <c r="AT108" s="16">
        <v>36.524386335640102</v>
      </c>
      <c r="AU108" s="16">
        <v>88.612119558141629</v>
      </c>
      <c r="AV108" s="16">
        <v>205.02235581015714</v>
      </c>
      <c r="AW108" s="16">
        <v>38.09871333286597</v>
      </c>
      <c r="AX108" s="16">
        <v>191.88797057615847</v>
      </c>
      <c r="AY108" s="16">
        <v>23.794828043785238</v>
      </c>
      <c r="AZ108" s="16">
        <v>52.357617850597393</v>
      </c>
      <c r="BA108" s="16">
        <v>402.57790357632871</v>
      </c>
      <c r="BB108" s="16">
        <v>180.37289311073499</v>
      </c>
      <c r="BC108" s="16">
        <v>4534.2416750958928</v>
      </c>
      <c r="BD108" s="16">
        <v>1292.0276762375938</v>
      </c>
      <c r="BE108" s="16">
        <v>271.00914737959562</v>
      </c>
      <c r="BF108" s="16">
        <v>75.477734324142972</v>
      </c>
      <c r="BG108" s="16">
        <v>53.07731019218636</v>
      </c>
      <c r="BH108" s="16">
        <v>78.851292175341257</v>
      </c>
      <c r="BI108" s="16">
        <v>321.56753437622058</v>
      </c>
      <c r="BJ108" s="16">
        <v>59.419598952439131</v>
      </c>
      <c r="BK108" s="16">
        <v>3094.9469534606565</v>
      </c>
      <c r="BL108" s="16">
        <v>39.583078787393219</v>
      </c>
      <c r="BM108" s="16">
        <v>124.86662126568588</v>
      </c>
      <c r="BN108" s="16">
        <v>21.590770247669028</v>
      </c>
      <c r="BO108" s="16">
        <v>318.733745781214</v>
      </c>
      <c r="BP108" s="16">
        <v>49.703752340988075</v>
      </c>
      <c r="BQ108" s="16">
        <v>143.44367983295112</v>
      </c>
      <c r="BR108" s="16">
        <v>0</v>
      </c>
      <c r="BS108" s="16">
        <f t="shared" si="3"/>
        <v>19205.79978918589</v>
      </c>
      <c r="BT108" s="16">
        <v>0</v>
      </c>
      <c r="BU108" s="16">
        <v>102.82604330452374</v>
      </c>
      <c r="BV108" s="16">
        <v>0</v>
      </c>
      <c r="BW108" s="16">
        <v>16622.374167509588</v>
      </c>
      <c r="BX108" s="16">
        <v>0</v>
      </c>
      <c r="BY108" s="16">
        <v>0</v>
      </c>
      <c r="BZ108" s="16">
        <f t="shared" si="4"/>
        <v>16725.200210814113</v>
      </c>
      <c r="CA108" s="16">
        <f t="shared" si="5"/>
        <v>35931</v>
      </c>
    </row>
    <row r="109" spans="1:79" x14ac:dyDescent="0.2">
      <c r="A109" s="18" t="s">
        <v>219</v>
      </c>
      <c r="B109" s="15" t="s">
        <v>303</v>
      </c>
      <c r="C109" s="16">
        <v>0.17882206323212596</v>
      </c>
      <c r="D109" s="16">
        <v>0.15646930532811021</v>
      </c>
      <c r="E109" s="16">
        <v>0.22352757904015744</v>
      </c>
      <c r="F109" s="16">
        <v>0.60352446340842514</v>
      </c>
      <c r="G109" s="16">
        <v>11.690492383800235</v>
      </c>
      <c r="H109" s="16">
        <v>1.3411654742409447</v>
      </c>
      <c r="I109" s="16">
        <v>0.55881894760039363</v>
      </c>
      <c r="J109" s="16">
        <v>20.855123124446692</v>
      </c>
      <c r="K109" s="16">
        <v>4.112907454338897</v>
      </c>
      <c r="L109" s="16">
        <v>14.842231248266454</v>
      </c>
      <c r="M109" s="16">
        <v>2.0564537271694485</v>
      </c>
      <c r="N109" s="16">
        <v>0.62587722131244083</v>
      </c>
      <c r="O109" s="16">
        <v>8.9634559195103147</v>
      </c>
      <c r="P109" s="16">
        <v>11.154026194103857</v>
      </c>
      <c r="Q109" s="16">
        <v>2.4364506115377162</v>
      </c>
      <c r="R109" s="16">
        <v>1.139990653104803</v>
      </c>
      <c r="S109" s="16">
        <v>4.8058429493633854</v>
      </c>
      <c r="T109" s="16">
        <v>1.3858709900489761</v>
      </c>
      <c r="U109" s="16">
        <v>4.9399594967874796</v>
      </c>
      <c r="V109" s="16">
        <v>4.7834901914593697</v>
      </c>
      <c r="W109" s="16">
        <v>5.0740760442115747</v>
      </c>
      <c r="X109" s="16">
        <v>3.1070333486581885</v>
      </c>
      <c r="Y109" s="16">
        <v>4.7387846756513383</v>
      </c>
      <c r="Z109" s="16">
        <v>7.2422935609011017</v>
      </c>
      <c r="AA109" s="16">
        <v>11.71284514170425</v>
      </c>
      <c r="AB109" s="16">
        <v>5.1187815600196052</v>
      </c>
      <c r="AC109" s="16">
        <v>8.4940480035259824</v>
      </c>
      <c r="AD109" s="16">
        <v>0.31293861065622042</v>
      </c>
      <c r="AE109" s="16">
        <v>7.5552321715573223</v>
      </c>
      <c r="AF109" s="16">
        <v>5.4317201706758258</v>
      </c>
      <c r="AG109" s="16">
        <v>3.2411498960822835</v>
      </c>
      <c r="AH109" s="16">
        <v>5.99053911827622</v>
      </c>
      <c r="AI109" s="16">
        <v>3.5093829909304723</v>
      </c>
      <c r="AJ109" s="16">
        <v>6.2364194552203935</v>
      </c>
      <c r="AK109" s="16">
        <v>1.2070489268168503</v>
      </c>
      <c r="AL109" s="16">
        <v>6.9517077081488967</v>
      </c>
      <c r="AM109" s="16">
        <v>1.5646930532811023</v>
      </c>
      <c r="AN109" s="16">
        <v>33.886780982487871</v>
      </c>
      <c r="AO109" s="16">
        <v>8.9634559195103147</v>
      </c>
      <c r="AP109" s="16">
        <v>30.287986959941332</v>
      </c>
      <c r="AQ109" s="16">
        <v>104.36502665384951</v>
      </c>
      <c r="AR109" s="16">
        <v>1101.3650874466639</v>
      </c>
      <c r="AS109" s="16">
        <v>37.150283636474164</v>
      </c>
      <c r="AT109" s="16">
        <v>2.0564537271694485</v>
      </c>
      <c r="AU109" s="16">
        <v>2.8388002538099997</v>
      </c>
      <c r="AV109" s="16">
        <v>79.888756748952275</v>
      </c>
      <c r="AW109" s="16">
        <v>36.010292983369368</v>
      </c>
      <c r="AX109" s="16">
        <v>167.71274255383014</v>
      </c>
      <c r="AY109" s="16">
        <v>4.8729012230754325</v>
      </c>
      <c r="AZ109" s="16">
        <v>12.517544426248818</v>
      </c>
      <c r="BA109" s="16">
        <v>58.072465034632906</v>
      </c>
      <c r="BB109" s="16">
        <v>56.194833370695584</v>
      </c>
      <c r="BC109" s="16">
        <v>141.04590237433936</v>
      </c>
      <c r="BD109" s="16">
        <v>64.353590005661331</v>
      </c>
      <c r="BE109" s="16">
        <v>144.77881294430998</v>
      </c>
      <c r="BF109" s="16">
        <v>22.822165820000077</v>
      </c>
      <c r="BG109" s="16">
        <v>33.149139971655352</v>
      </c>
      <c r="BH109" s="16">
        <v>33.037376182135276</v>
      </c>
      <c r="BI109" s="16">
        <v>103.69444391672904</v>
      </c>
      <c r="BJ109" s="16">
        <v>7.6222904452693694</v>
      </c>
      <c r="BK109" s="16">
        <v>64.286531731949282</v>
      </c>
      <c r="BL109" s="16">
        <v>16.898684975435906</v>
      </c>
      <c r="BM109" s="16">
        <v>134.31772224523061</v>
      </c>
      <c r="BN109" s="16">
        <v>12.137547541880551</v>
      </c>
      <c r="BO109" s="16">
        <v>70.232365334417466</v>
      </c>
      <c r="BP109" s="16">
        <v>115.29552526891322</v>
      </c>
      <c r="BQ109" s="16">
        <v>105.86266143341857</v>
      </c>
      <c r="BR109" s="16">
        <v>0</v>
      </c>
      <c r="BS109" s="16">
        <f t="shared" si="3"/>
        <v>2990.061366546473</v>
      </c>
      <c r="BT109" s="16">
        <v>0</v>
      </c>
      <c r="BU109" s="16">
        <v>0</v>
      </c>
      <c r="BV109" s="16">
        <v>0</v>
      </c>
      <c r="BW109" s="16">
        <v>2892.9386334535257</v>
      </c>
      <c r="BX109" s="16">
        <v>0</v>
      </c>
      <c r="BY109" s="16">
        <v>0</v>
      </c>
      <c r="BZ109" s="16">
        <f t="shared" si="4"/>
        <v>2892.9386334535257</v>
      </c>
      <c r="CA109" s="16">
        <f t="shared" si="5"/>
        <v>5882.9999999999982</v>
      </c>
    </row>
    <row r="110" spans="1:79" x14ac:dyDescent="0.2">
      <c r="A110" s="18" t="s">
        <v>304</v>
      </c>
      <c r="B110" s="15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f t="shared" si="3"/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f t="shared" si="4"/>
        <v>0</v>
      </c>
      <c r="CA110" s="16">
        <f t="shared" si="5"/>
        <v>0</v>
      </c>
    </row>
    <row r="111" spans="1:79" x14ac:dyDescent="0.2">
      <c r="A111" s="14" t="s">
        <v>305</v>
      </c>
      <c r="B111" s="15" t="s">
        <v>220</v>
      </c>
      <c r="C111" s="16">
        <v>0.83095743333729855</v>
      </c>
      <c r="D111" s="16">
        <v>0.3323829733349194</v>
      </c>
      <c r="E111" s="16">
        <v>1.4624850826736455</v>
      </c>
      <c r="F111" s="16">
        <v>17.583059289417236</v>
      </c>
      <c r="G111" s="16">
        <v>390.68294685786424</v>
      </c>
      <c r="H111" s="16">
        <v>122.0510278085824</v>
      </c>
      <c r="I111" s="16">
        <v>13.02941255472884</v>
      </c>
      <c r="J111" s="16">
        <v>177.06040989551155</v>
      </c>
      <c r="K111" s="16">
        <v>18.580208209421993</v>
      </c>
      <c r="L111" s="16">
        <v>299.6764887587633</v>
      </c>
      <c r="M111" s="16">
        <v>91.272364477768861</v>
      </c>
      <c r="N111" s="16">
        <v>28.551697409469575</v>
      </c>
      <c r="O111" s="16">
        <v>14.658089124069944</v>
      </c>
      <c r="P111" s="16">
        <v>12.962935960061857</v>
      </c>
      <c r="Q111" s="16">
        <v>8.7749104960418709</v>
      </c>
      <c r="R111" s="16">
        <v>11.699880661389164</v>
      </c>
      <c r="S111" s="16">
        <v>82.597168873727469</v>
      </c>
      <c r="T111" s="16">
        <v>3.190876544015226</v>
      </c>
      <c r="U111" s="16">
        <v>247.12674067451255</v>
      </c>
      <c r="V111" s="16">
        <v>32.340863305487659</v>
      </c>
      <c r="W111" s="16">
        <v>161.73755482477176</v>
      </c>
      <c r="X111" s="16">
        <v>164.96166966612049</v>
      </c>
      <c r="Y111" s="16">
        <v>65.047347881643731</v>
      </c>
      <c r="Z111" s="16">
        <v>170.7783716994816</v>
      </c>
      <c r="AA111" s="16">
        <v>69.002705264329279</v>
      </c>
      <c r="AB111" s="16">
        <v>89.11187515109188</v>
      </c>
      <c r="AC111" s="16">
        <v>56.57158206160328</v>
      </c>
      <c r="AD111" s="16">
        <v>31.975242034819246</v>
      </c>
      <c r="AE111" s="16">
        <v>37.326607905511452</v>
      </c>
      <c r="AF111" s="16">
        <v>115.23717685521656</v>
      </c>
      <c r="AG111" s="16">
        <v>59.99512668695295</v>
      </c>
      <c r="AH111" s="16">
        <v>67.174598910987214</v>
      </c>
      <c r="AI111" s="16">
        <v>96.956113321795982</v>
      </c>
      <c r="AJ111" s="16">
        <v>48.46143751223125</v>
      </c>
      <c r="AK111" s="16">
        <v>8.9078636853758404</v>
      </c>
      <c r="AL111" s="16">
        <v>18.380778425421042</v>
      </c>
      <c r="AM111" s="16">
        <v>20.74069753609897</v>
      </c>
      <c r="AN111" s="16">
        <v>52.981845949586152</v>
      </c>
      <c r="AO111" s="16">
        <v>62.155616013629931</v>
      </c>
      <c r="AP111" s="16">
        <v>161.07278887810193</v>
      </c>
      <c r="AQ111" s="16">
        <v>294.92341224007396</v>
      </c>
      <c r="AR111" s="16">
        <v>1152.2720536601651</v>
      </c>
      <c r="AS111" s="16">
        <v>111.64744074319943</v>
      </c>
      <c r="AT111" s="16">
        <v>7.5450934947026695</v>
      </c>
      <c r="AU111" s="16">
        <v>20.341837968097067</v>
      </c>
      <c r="AV111" s="16">
        <v>91.770938937771248</v>
      </c>
      <c r="AW111" s="16">
        <v>11.600165769388687</v>
      </c>
      <c r="AX111" s="16">
        <v>53.912518274923926</v>
      </c>
      <c r="AY111" s="16">
        <v>15.788191233408671</v>
      </c>
      <c r="AZ111" s="16">
        <v>107.95798973918183</v>
      </c>
      <c r="BA111" s="16">
        <v>127.93420643661047</v>
      </c>
      <c r="BB111" s="16">
        <v>155.52199322340877</v>
      </c>
      <c r="BC111" s="16">
        <v>648.37946608442735</v>
      </c>
      <c r="BD111" s="16">
        <v>118.22862361523083</v>
      </c>
      <c r="BE111" s="16">
        <v>713.39357566873753</v>
      </c>
      <c r="BF111" s="16">
        <v>191.3528777489131</v>
      </c>
      <c r="BG111" s="16">
        <v>20.674220941431987</v>
      </c>
      <c r="BH111" s="16">
        <v>40.94958231486207</v>
      </c>
      <c r="BI111" s="16">
        <v>196.63776702493834</v>
      </c>
      <c r="BJ111" s="16">
        <v>62.089139418962944</v>
      </c>
      <c r="BK111" s="16">
        <v>183.07654171287359</v>
      </c>
      <c r="BL111" s="16">
        <v>5.5840339520266458</v>
      </c>
      <c r="BM111" s="16">
        <v>100.81175581248105</v>
      </c>
      <c r="BN111" s="16">
        <v>11.799595553389638</v>
      </c>
      <c r="BO111" s="16">
        <v>134.21624463264047</v>
      </c>
      <c r="BP111" s="16">
        <v>52.649462976251236</v>
      </c>
      <c r="BQ111" s="16">
        <v>139.7338019900001</v>
      </c>
      <c r="BR111" s="16">
        <v>0</v>
      </c>
      <c r="BS111" s="16">
        <f t="shared" si="3"/>
        <v>7903.8344378230486</v>
      </c>
      <c r="BT111" s="16">
        <v>0</v>
      </c>
      <c r="BU111" s="16">
        <v>0</v>
      </c>
      <c r="BV111" s="16">
        <v>0</v>
      </c>
      <c r="BW111" s="16">
        <v>758.1655621769512</v>
      </c>
      <c r="BX111" s="16">
        <v>0</v>
      </c>
      <c r="BY111" s="16">
        <v>0</v>
      </c>
      <c r="BZ111" s="16">
        <f t="shared" si="4"/>
        <v>758.1655621769512</v>
      </c>
      <c r="CA111" s="16">
        <f t="shared" si="5"/>
        <v>8662</v>
      </c>
    </row>
    <row r="112" spans="1:79" x14ac:dyDescent="0.2">
      <c r="A112" s="14" t="s">
        <v>222</v>
      </c>
      <c r="B112" s="15" t="s">
        <v>221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f t="shared" si="3"/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f t="shared" si="4"/>
        <v>0</v>
      </c>
      <c r="CA112" s="16">
        <f t="shared" si="5"/>
        <v>0</v>
      </c>
    </row>
    <row r="113" spans="1:79" x14ac:dyDescent="0.2">
      <c r="A113" s="14" t="s">
        <v>306</v>
      </c>
      <c r="B113" s="15" t="s">
        <v>223</v>
      </c>
      <c r="C113" s="16">
        <v>270.98130427077797</v>
      </c>
      <c r="D113" s="16">
        <v>7.3366117313485733</v>
      </c>
      <c r="E113" s="16">
        <v>0</v>
      </c>
      <c r="F113" s="16">
        <v>14.436558568137517</v>
      </c>
      <c r="G113" s="16">
        <v>572.96570972886764</v>
      </c>
      <c r="H113" s="16">
        <v>167.55874534821905</v>
      </c>
      <c r="I113" s="16">
        <v>37.393053340421758</v>
      </c>
      <c r="J113" s="16">
        <v>336.30081516923622</v>
      </c>
      <c r="K113" s="16">
        <v>84.726032252348048</v>
      </c>
      <c r="L113" s="16">
        <v>313.34432039695201</v>
      </c>
      <c r="M113" s="16">
        <v>61.059542796384903</v>
      </c>
      <c r="N113" s="16">
        <v>32.4230905546695</v>
      </c>
      <c r="O113" s="16">
        <v>17.276537302853093</v>
      </c>
      <c r="P113" s="16">
        <v>44.729665071770334</v>
      </c>
      <c r="Q113" s="16">
        <v>26.269803296119086</v>
      </c>
      <c r="R113" s="16">
        <v>16.093212830054938</v>
      </c>
      <c r="S113" s="16">
        <v>144.36558568137517</v>
      </c>
      <c r="T113" s="16">
        <v>9.7032606769448879</v>
      </c>
      <c r="U113" s="16">
        <v>48.516303384724438</v>
      </c>
      <c r="V113" s="16">
        <v>59.402888534467479</v>
      </c>
      <c r="W113" s="16">
        <v>224.35832004253058</v>
      </c>
      <c r="X113" s="16">
        <v>173.94869750132909</v>
      </c>
      <c r="Y113" s="16">
        <v>108.86585149743044</v>
      </c>
      <c r="Z113" s="16">
        <v>244.23817118553961</v>
      </c>
      <c r="AA113" s="16">
        <v>239.50487329434696</v>
      </c>
      <c r="AB113" s="16">
        <v>138.44896331738437</v>
      </c>
      <c r="AC113" s="16">
        <v>112.65248981038454</v>
      </c>
      <c r="AD113" s="16">
        <v>79.282739677476513</v>
      </c>
      <c r="AE113" s="16">
        <v>117.85911749069645</v>
      </c>
      <c r="AF113" s="16">
        <v>174.18536239588872</v>
      </c>
      <c r="AG113" s="16">
        <v>97.2692716640085</v>
      </c>
      <c r="AH113" s="16">
        <v>444.4566719829877</v>
      </c>
      <c r="AI113" s="16">
        <v>480.42973595605179</v>
      </c>
      <c r="AJ113" s="16">
        <v>197.85185185185185</v>
      </c>
      <c r="AK113" s="16">
        <v>27.21646287435761</v>
      </c>
      <c r="AL113" s="16">
        <v>69.57947900053162</v>
      </c>
      <c r="AM113" s="16">
        <v>55.142920432394114</v>
      </c>
      <c r="AN113" s="16">
        <v>828.32713095870986</v>
      </c>
      <c r="AO113" s="16">
        <v>144.12892078681554</v>
      </c>
      <c r="AP113" s="16">
        <v>743.36443381180231</v>
      </c>
      <c r="AQ113" s="16">
        <v>23.193159666843876</v>
      </c>
      <c r="AR113" s="16">
        <v>416.2935495303916</v>
      </c>
      <c r="AS113" s="16">
        <v>97.032606769448876</v>
      </c>
      <c r="AT113" s="16">
        <v>3.7866383129541021</v>
      </c>
      <c r="AU113" s="16">
        <v>0</v>
      </c>
      <c r="AV113" s="16">
        <v>1302.6035796562112</v>
      </c>
      <c r="AW113" s="16">
        <v>1.4199893673577884</v>
      </c>
      <c r="AX113" s="16">
        <v>0</v>
      </c>
      <c r="AY113" s="16">
        <v>0</v>
      </c>
      <c r="AZ113" s="16">
        <v>0</v>
      </c>
      <c r="BA113" s="16">
        <v>0.94665957823852553</v>
      </c>
      <c r="BB113" s="16">
        <v>102.94922913343966</v>
      </c>
      <c r="BC113" s="16">
        <v>152.17552720184301</v>
      </c>
      <c r="BD113" s="16">
        <v>4.0233032075137345</v>
      </c>
      <c r="BE113" s="16">
        <v>0</v>
      </c>
      <c r="BF113" s="16">
        <v>672.12830054935318</v>
      </c>
      <c r="BG113" s="16">
        <v>0</v>
      </c>
      <c r="BH113" s="16">
        <v>21.063175615807193</v>
      </c>
      <c r="BI113" s="16">
        <v>5.9166223639907853</v>
      </c>
      <c r="BJ113" s="16">
        <v>0</v>
      </c>
      <c r="BK113" s="16">
        <v>1582.8148148148148</v>
      </c>
      <c r="BL113" s="16">
        <v>483.74304447988658</v>
      </c>
      <c r="BM113" s="16">
        <v>28.399787347155769</v>
      </c>
      <c r="BN113" s="16">
        <v>541.96260854155594</v>
      </c>
      <c r="BO113" s="16">
        <v>0</v>
      </c>
      <c r="BP113" s="16">
        <v>0</v>
      </c>
      <c r="BQ113" s="16">
        <v>0</v>
      </c>
      <c r="BR113" s="16">
        <v>0</v>
      </c>
      <c r="BS113" s="16">
        <f t="shared" si="3"/>
        <v>12406.447102604998</v>
      </c>
      <c r="BT113" s="16">
        <v>0</v>
      </c>
      <c r="BU113" s="16">
        <v>0</v>
      </c>
      <c r="BV113" s="16">
        <v>0</v>
      </c>
      <c r="BW113" s="16">
        <v>172.29204323941167</v>
      </c>
      <c r="BX113" s="16">
        <v>776.26085415559101</v>
      </c>
      <c r="BY113" s="16">
        <v>0</v>
      </c>
      <c r="BZ113" s="16">
        <f t="shared" si="4"/>
        <v>948.55289739500267</v>
      </c>
      <c r="CA113" s="16">
        <f t="shared" si="5"/>
        <v>13355</v>
      </c>
    </row>
    <row r="114" spans="1:79" x14ac:dyDescent="0.2">
      <c r="A114" s="14" t="s">
        <v>307</v>
      </c>
      <c r="B114" s="15" t="s">
        <v>224</v>
      </c>
      <c r="C114" s="16">
        <v>0.8187665352842719</v>
      </c>
      <c r="D114" s="16">
        <v>26.071250202472868</v>
      </c>
      <c r="E114" s="16">
        <v>6.291574429026511</v>
      </c>
      <c r="F114" s="16">
        <v>2.2839277036877057</v>
      </c>
      <c r="G114" s="16">
        <v>48.350318557313322</v>
      </c>
      <c r="H114" s="16">
        <v>0.9911384374493819</v>
      </c>
      <c r="I114" s="16">
        <v>4.3092975541277466E-2</v>
      </c>
      <c r="J114" s="16">
        <v>171.25148480103667</v>
      </c>
      <c r="K114" s="16">
        <v>11.936754224933859</v>
      </c>
      <c r="L114" s="16">
        <v>239.20910722963123</v>
      </c>
      <c r="M114" s="16">
        <v>353.27621348739274</v>
      </c>
      <c r="N114" s="16">
        <v>16.159865827979051</v>
      </c>
      <c r="O114" s="16">
        <v>5.7313657469899031</v>
      </c>
      <c r="P114" s="16">
        <v>25.467948544894984</v>
      </c>
      <c r="Q114" s="16">
        <v>45.764740024836676</v>
      </c>
      <c r="R114" s="16">
        <v>2.6286715080179257</v>
      </c>
      <c r="S114" s="16">
        <v>35.724076723719023</v>
      </c>
      <c r="T114" s="16">
        <v>3.4905310188434751</v>
      </c>
      <c r="U114" s="16">
        <v>13.832845148750067</v>
      </c>
      <c r="V114" s="16">
        <v>6.162295502402678</v>
      </c>
      <c r="W114" s="16">
        <v>7.8860145240537767</v>
      </c>
      <c r="X114" s="16">
        <v>36.672122185627131</v>
      </c>
      <c r="Y114" s="16">
        <v>81.014794017601645</v>
      </c>
      <c r="Z114" s="16">
        <v>127.55520760218131</v>
      </c>
      <c r="AA114" s="16">
        <v>35.077682090599858</v>
      </c>
      <c r="AB114" s="16">
        <v>17.151004265428433</v>
      </c>
      <c r="AC114" s="16">
        <v>15.254913341612223</v>
      </c>
      <c r="AD114" s="16">
        <v>1.292789266238324</v>
      </c>
      <c r="AE114" s="16">
        <v>33.612520922196424</v>
      </c>
      <c r="AF114" s="16">
        <v>92.563711462664003</v>
      </c>
      <c r="AG114" s="16">
        <v>44.816694562928568</v>
      </c>
      <c r="AH114" s="16">
        <v>29.863432050105285</v>
      </c>
      <c r="AI114" s="16">
        <v>275.53648561092814</v>
      </c>
      <c r="AJ114" s="16">
        <v>10.773243885319367</v>
      </c>
      <c r="AK114" s="16">
        <v>14.220681928621564</v>
      </c>
      <c r="AL114" s="16">
        <v>27.794969224123964</v>
      </c>
      <c r="AM114" s="16">
        <v>8.7909670104206032</v>
      </c>
      <c r="AN114" s="16">
        <v>225.20389017871605</v>
      </c>
      <c r="AO114" s="16">
        <v>13.746659197667512</v>
      </c>
      <c r="AP114" s="16">
        <v>89.461017223692025</v>
      </c>
      <c r="AQ114" s="16">
        <v>171.81169348307327</v>
      </c>
      <c r="AR114" s="16">
        <v>1170.1466578478485</v>
      </c>
      <c r="AS114" s="16">
        <v>51.194454943037634</v>
      </c>
      <c r="AT114" s="16">
        <v>2.9734153123481453</v>
      </c>
      <c r="AU114" s="16">
        <v>11.592010420603639</v>
      </c>
      <c r="AV114" s="16">
        <v>84.462232060903844</v>
      </c>
      <c r="AW114" s="16">
        <v>22.365254305923006</v>
      </c>
      <c r="AX114" s="16">
        <v>57.227471518816479</v>
      </c>
      <c r="AY114" s="16">
        <v>41.670907348415312</v>
      </c>
      <c r="AZ114" s="16">
        <v>116.91124264348578</v>
      </c>
      <c r="BA114" s="16">
        <v>176.85357162140272</v>
      </c>
      <c r="BB114" s="16">
        <v>150.78232141892985</v>
      </c>
      <c r="BC114" s="16">
        <v>594.9416203228767</v>
      </c>
      <c r="BD114" s="16">
        <v>62.183163706063389</v>
      </c>
      <c r="BE114" s="16">
        <v>281.13857243129416</v>
      </c>
      <c r="BF114" s="16">
        <v>26.846923762215866</v>
      </c>
      <c r="BG114" s="16">
        <v>142.42228416392203</v>
      </c>
      <c r="BH114" s="16">
        <v>70.370829058906097</v>
      </c>
      <c r="BI114" s="16">
        <v>120.4879596134118</v>
      </c>
      <c r="BJ114" s="16">
        <v>12.798613735759409</v>
      </c>
      <c r="BK114" s="16">
        <v>224.85914637438586</v>
      </c>
      <c r="BL114" s="16">
        <v>40.033374277846768</v>
      </c>
      <c r="BM114" s="16">
        <v>171.46694967874305</v>
      </c>
      <c r="BN114" s="16">
        <v>62.743372388099999</v>
      </c>
      <c r="BO114" s="16">
        <v>2.6286715080179257</v>
      </c>
      <c r="BP114" s="16">
        <v>103.50932725014849</v>
      </c>
      <c r="BQ114" s="16">
        <v>105.06067436963447</v>
      </c>
      <c r="BR114" s="16">
        <v>0</v>
      </c>
      <c r="BS114" s="16">
        <f t="shared" si="3"/>
        <v>6283.2574847470423</v>
      </c>
      <c r="BT114" s="16">
        <v>0</v>
      </c>
      <c r="BU114" s="16">
        <v>0</v>
      </c>
      <c r="BV114" s="16">
        <v>0</v>
      </c>
      <c r="BW114" s="16">
        <v>101.7425152529561</v>
      </c>
      <c r="BX114" s="16">
        <v>0</v>
      </c>
      <c r="BY114" s="16">
        <v>0</v>
      </c>
      <c r="BZ114" s="16">
        <f t="shared" si="4"/>
        <v>101.7425152529561</v>
      </c>
      <c r="CA114" s="16">
        <f t="shared" si="5"/>
        <v>6384.9999999999982</v>
      </c>
    </row>
    <row r="115" spans="1:79" x14ac:dyDescent="0.2">
      <c r="A115" s="14" t="s">
        <v>308</v>
      </c>
      <c r="B115" s="15" t="s">
        <v>309</v>
      </c>
      <c r="C115" s="16">
        <v>406.61446118855577</v>
      </c>
      <c r="D115" s="16">
        <v>54.694064752264971</v>
      </c>
      <c r="E115" s="16">
        <v>78.450072674965909</v>
      </c>
      <c r="F115" s="16">
        <v>170.71177786313007</v>
      </c>
      <c r="G115" s="16">
        <v>11050.410941159636</v>
      </c>
      <c r="H115" s="16">
        <v>1861.255597478593</v>
      </c>
      <c r="I115" s="16">
        <v>197.23011228847068</v>
      </c>
      <c r="J115" s="16">
        <v>380.64859206374314</v>
      </c>
      <c r="K115" s="16">
        <v>294.46400518138614</v>
      </c>
      <c r="L115" s="16">
        <v>1143.0507067922852</v>
      </c>
      <c r="M115" s="16">
        <v>380.64859206374314</v>
      </c>
      <c r="N115" s="16">
        <v>49.169411746985688</v>
      </c>
      <c r="O115" s="16">
        <v>41.987362840122607</v>
      </c>
      <c r="P115" s="16">
        <v>95.576496991331709</v>
      </c>
      <c r="Q115" s="16">
        <v>59.666252457016341</v>
      </c>
      <c r="R115" s="16">
        <v>128.17194972247952</v>
      </c>
      <c r="S115" s="16">
        <v>713.23270298155637</v>
      </c>
      <c r="T115" s="16">
        <v>107.17826830241823</v>
      </c>
      <c r="U115" s="16">
        <v>423.74088550492155</v>
      </c>
      <c r="V115" s="16">
        <v>49.721877047513608</v>
      </c>
      <c r="W115" s="16">
        <v>466.28071364557206</v>
      </c>
      <c r="X115" s="16">
        <v>444.73456692498286</v>
      </c>
      <c r="Y115" s="16">
        <v>81.212399177605576</v>
      </c>
      <c r="Z115" s="16">
        <v>179.55122267157694</v>
      </c>
      <c r="AA115" s="16">
        <v>666.27315243668249</v>
      </c>
      <c r="AB115" s="16">
        <v>305.51331119194475</v>
      </c>
      <c r="AC115" s="16">
        <v>435.89512211653602</v>
      </c>
      <c r="AD115" s="16">
        <v>208.83188359955716</v>
      </c>
      <c r="AE115" s="16">
        <v>618.76113659128055</v>
      </c>
      <c r="AF115" s="16">
        <v>519.86984779678119</v>
      </c>
      <c r="AG115" s="16">
        <v>202.75476529374995</v>
      </c>
      <c r="AH115" s="16">
        <v>564.61953713954347</v>
      </c>
      <c r="AI115" s="16">
        <v>1917.6070581324416</v>
      </c>
      <c r="AJ115" s="16">
        <v>607.71183058072199</v>
      </c>
      <c r="AK115" s="16">
        <v>474.56769315349101</v>
      </c>
      <c r="AL115" s="16">
        <v>209.93681420061304</v>
      </c>
      <c r="AM115" s="16">
        <v>301.64605408824923</v>
      </c>
      <c r="AN115" s="16">
        <v>665.72068713615442</v>
      </c>
      <c r="AO115" s="16">
        <v>1293.3212685358817</v>
      </c>
      <c r="AP115" s="16">
        <v>2432.5047182244716</v>
      </c>
      <c r="AQ115" s="16">
        <v>666.27315243668249</v>
      </c>
      <c r="AR115" s="16">
        <v>7658.2739959181517</v>
      </c>
      <c r="AS115" s="16">
        <v>3587.1571963278434</v>
      </c>
      <c r="AT115" s="16">
        <v>819.30604068291871</v>
      </c>
      <c r="AU115" s="16">
        <v>2054.0659873628401</v>
      </c>
      <c r="AV115" s="16">
        <v>1777.8333370988757</v>
      </c>
      <c r="AW115" s="16">
        <v>123.7522273182561</v>
      </c>
      <c r="AX115" s="16">
        <v>1353.539986293426</v>
      </c>
      <c r="AY115" s="16">
        <v>545.83571692159387</v>
      </c>
      <c r="AZ115" s="16">
        <v>1051.341466904649</v>
      </c>
      <c r="BA115" s="16">
        <v>3173.9131515329523</v>
      </c>
      <c r="BB115" s="16">
        <v>2949.0597742180853</v>
      </c>
      <c r="BC115" s="16">
        <v>1120.3996294706401</v>
      </c>
      <c r="BD115" s="16">
        <v>262.97348305129424</v>
      </c>
      <c r="BE115" s="16">
        <v>613.23648358600121</v>
      </c>
      <c r="BF115" s="16">
        <v>714.89009888314013</v>
      </c>
      <c r="BG115" s="16">
        <v>264.07841365235009</v>
      </c>
      <c r="BH115" s="16">
        <v>1477.8446789122102</v>
      </c>
      <c r="BI115" s="16">
        <v>954.66003931226146</v>
      </c>
      <c r="BJ115" s="16">
        <v>271.26046255921312</v>
      </c>
      <c r="BK115" s="16">
        <v>3202.6413471604046</v>
      </c>
      <c r="BL115" s="16">
        <v>1189.4577920366312</v>
      </c>
      <c r="BM115" s="16">
        <v>1705.4603827297169</v>
      </c>
      <c r="BN115" s="16">
        <v>1421.4932182583616</v>
      </c>
      <c r="BO115" s="16">
        <v>687.26683385674369</v>
      </c>
      <c r="BP115" s="16">
        <v>435.34265681600812</v>
      </c>
      <c r="BQ115" s="16">
        <v>220.98612021117162</v>
      </c>
      <c r="BR115" s="16">
        <v>0</v>
      </c>
      <c r="BS115" s="16">
        <f t="shared" si="3"/>
        <v>70586.281587251375</v>
      </c>
      <c r="BT115" s="16">
        <v>0</v>
      </c>
      <c r="BU115" s="16">
        <v>0</v>
      </c>
      <c r="BV115" s="16">
        <v>0</v>
      </c>
      <c r="BW115" s="16">
        <v>2771.7184127486198</v>
      </c>
      <c r="BX115" s="16">
        <v>0</v>
      </c>
      <c r="BY115" s="16">
        <v>0</v>
      </c>
      <c r="BZ115" s="16">
        <f t="shared" si="4"/>
        <v>2771.7184127486198</v>
      </c>
      <c r="CA115" s="16">
        <f t="shared" si="5"/>
        <v>73358</v>
      </c>
    </row>
    <row r="116" spans="1:79" x14ac:dyDescent="0.2">
      <c r="A116" s="14" t="s">
        <v>226</v>
      </c>
      <c r="B116" s="15" t="s">
        <v>225</v>
      </c>
      <c r="C116" s="16">
        <v>0.48375895307584171</v>
      </c>
      <c r="D116" s="16">
        <v>0.26528716781578421</v>
      </c>
      <c r="E116" s="16">
        <v>0.20286665774148202</v>
      </c>
      <c r="F116" s="16">
        <v>0.26528716781578421</v>
      </c>
      <c r="G116" s="16">
        <v>12.374866122230404</v>
      </c>
      <c r="H116" s="16">
        <v>6.1796304973559142</v>
      </c>
      <c r="I116" s="16">
        <v>0.74904612089162592</v>
      </c>
      <c r="J116" s="16">
        <v>9.5191277863310795</v>
      </c>
      <c r="K116" s="16">
        <v>5.91434332954013</v>
      </c>
      <c r="L116" s="16">
        <v>10.642696967668519</v>
      </c>
      <c r="M116" s="16">
        <v>4.1509639199410939</v>
      </c>
      <c r="N116" s="16">
        <v>0.84267688600307922</v>
      </c>
      <c r="O116" s="16">
        <v>1.326435839078921</v>
      </c>
      <c r="P116" s="16">
        <v>0.9363076511145324</v>
      </c>
      <c r="Q116" s="16">
        <v>1.0611486712631368</v>
      </c>
      <c r="R116" s="16">
        <v>0.79586150344735263</v>
      </c>
      <c r="S116" s="16">
        <v>11.625820001338777</v>
      </c>
      <c r="T116" s="16">
        <v>0.49936408059441734</v>
      </c>
      <c r="U116" s="16">
        <v>4.3070151951268496</v>
      </c>
      <c r="V116" s="16">
        <v>7.240779168619051</v>
      </c>
      <c r="W116" s="16">
        <v>5.243322846241381</v>
      </c>
      <c r="X116" s="16">
        <v>12.874230202824821</v>
      </c>
      <c r="Y116" s="16">
        <v>3.1678408862708349</v>
      </c>
      <c r="Z116" s="16">
        <v>8.3955586049936404</v>
      </c>
      <c r="AA116" s="16">
        <v>11.937922551710288</v>
      </c>
      <c r="AB116" s="16">
        <v>3.6359947118281006</v>
      </c>
      <c r="AC116" s="16">
        <v>4.6503280005355112</v>
      </c>
      <c r="AD116" s="16">
        <v>2.2939537452306045</v>
      </c>
      <c r="AE116" s="16">
        <v>4.385040832719727</v>
      </c>
      <c r="AF116" s="16">
        <v>3.4799434366423454</v>
      </c>
      <c r="AG116" s="16">
        <v>4.0885434098667917</v>
      </c>
      <c r="AH116" s="16">
        <v>8.4423739875493684</v>
      </c>
      <c r="AI116" s="16">
        <v>20.239850391592476</v>
      </c>
      <c r="AJ116" s="16">
        <v>4.3070151951268496</v>
      </c>
      <c r="AK116" s="16">
        <v>1.7321691545618851</v>
      </c>
      <c r="AL116" s="16">
        <v>3.3238921614565902</v>
      </c>
      <c r="AM116" s="16">
        <v>1.2015948189303167</v>
      </c>
      <c r="AN116" s="16">
        <v>20.661188834594014</v>
      </c>
      <c r="AO116" s="16">
        <v>6.1016048597630359</v>
      </c>
      <c r="AP116" s="16">
        <v>20.349086284222505</v>
      </c>
      <c r="AQ116" s="16">
        <v>16.494619787134347</v>
      </c>
      <c r="AR116" s="16">
        <v>188.49433529687394</v>
      </c>
      <c r="AS116" s="16">
        <v>22.377752861637326</v>
      </c>
      <c r="AT116" s="16">
        <v>7.8025637592877714E-2</v>
      </c>
      <c r="AU116" s="16">
        <v>7.1315432759890225</v>
      </c>
      <c r="AV116" s="16">
        <v>36.484788138429614</v>
      </c>
      <c r="AW116" s="16">
        <v>5.3057433563156842</v>
      </c>
      <c r="AX116" s="16">
        <v>28.307701318696029</v>
      </c>
      <c r="AY116" s="16">
        <v>1.3888563491532231</v>
      </c>
      <c r="AZ116" s="16">
        <v>13.077096860566304</v>
      </c>
      <c r="BA116" s="16">
        <v>23.048773344936073</v>
      </c>
      <c r="BB116" s="16">
        <v>35.330008702055025</v>
      </c>
      <c r="BC116" s="16">
        <v>71.908427605596088</v>
      </c>
      <c r="BD116" s="16">
        <v>19.553224780775153</v>
      </c>
      <c r="BE116" s="16">
        <v>39.964731575071959</v>
      </c>
      <c r="BF116" s="16">
        <v>3.948097262199612</v>
      </c>
      <c r="BG116" s="16">
        <v>5.6334510342057698</v>
      </c>
      <c r="BH116" s="16">
        <v>4.1977793024968202</v>
      </c>
      <c r="BI116" s="16">
        <v>75.216714639534104</v>
      </c>
      <c r="BJ116" s="16">
        <v>1.6073281344132808</v>
      </c>
      <c r="BK116" s="16">
        <v>122.62509204096661</v>
      </c>
      <c r="BL116" s="16">
        <v>89.526616574067887</v>
      </c>
      <c r="BM116" s="16">
        <v>38.591480353437312</v>
      </c>
      <c r="BN116" s="16">
        <v>50.545008032666175</v>
      </c>
      <c r="BO116" s="16">
        <v>43.600726286900056</v>
      </c>
      <c r="BP116" s="16">
        <v>13.57646094116072</v>
      </c>
      <c r="BQ116" s="16">
        <v>43.600726286900056</v>
      </c>
      <c r="BR116" s="16">
        <v>0</v>
      </c>
      <c r="BS116" s="16">
        <f t="shared" si="3"/>
        <v>1231.5098483834258</v>
      </c>
      <c r="BT116" s="16">
        <v>0</v>
      </c>
      <c r="BU116" s="16">
        <v>0</v>
      </c>
      <c r="BV116" s="16">
        <v>587.04929212129332</v>
      </c>
      <c r="BW116" s="16">
        <v>46.440859495280812</v>
      </c>
      <c r="BX116" s="16">
        <v>0</v>
      </c>
      <c r="BY116" s="16">
        <v>0</v>
      </c>
      <c r="BZ116" s="16">
        <f t="shared" si="4"/>
        <v>633.49015161657417</v>
      </c>
      <c r="CA116" s="16">
        <f t="shared" si="5"/>
        <v>1865</v>
      </c>
    </row>
    <row r="117" spans="1:79" x14ac:dyDescent="0.2">
      <c r="A117" s="14" t="s">
        <v>310</v>
      </c>
      <c r="B117" s="15" t="s">
        <v>227</v>
      </c>
      <c r="C117" s="16">
        <v>0.10033962499503886</v>
      </c>
      <c r="D117" s="16">
        <v>3.3446541665012958E-2</v>
      </c>
      <c r="E117" s="16">
        <v>0.76927045829529794</v>
      </c>
      <c r="F117" s="16">
        <v>21.773698623923433</v>
      </c>
      <c r="G117" s="16">
        <v>12.642792749374896</v>
      </c>
      <c r="H117" s="16">
        <v>24.449421957124471</v>
      </c>
      <c r="I117" s="16">
        <v>7.0906668329827465</v>
      </c>
      <c r="J117" s="16">
        <v>21.104767790623175</v>
      </c>
      <c r="K117" s="16">
        <v>7.1241133746477603</v>
      </c>
      <c r="L117" s="16">
        <v>35.319547998253682</v>
      </c>
      <c r="M117" s="16">
        <v>43.44705762285183</v>
      </c>
      <c r="N117" s="16">
        <v>5.8531447913772672</v>
      </c>
      <c r="O117" s="16">
        <v>5.8196982497122551</v>
      </c>
      <c r="P117" s="16">
        <v>7.3582391663028499</v>
      </c>
      <c r="Q117" s="16">
        <v>8.6961008329033689</v>
      </c>
      <c r="R117" s="16">
        <v>0.50169812497519439</v>
      </c>
      <c r="S117" s="16">
        <v>3.1105283748462051</v>
      </c>
      <c r="T117" s="16">
        <v>0.26757233332010366</v>
      </c>
      <c r="U117" s="16">
        <v>1.3044151249355052</v>
      </c>
      <c r="V117" s="16">
        <v>0.96994970828537563</v>
      </c>
      <c r="W117" s="16">
        <v>12.977258166025027</v>
      </c>
      <c r="X117" s="16">
        <v>12.375220416054793</v>
      </c>
      <c r="Y117" s="16">
        <v>9.3650316662036275</v>
      </c>
      <c r="Z117" s="16">
        <v>34.98508258160355</v>
      </c>
      <c r="AA117" s="16">
        <v>3.3446541665012957</v>
      </c>
      <c r="AB117" s="16">
        <v>27.426164165310627</v>
      </c>
      <c r="AC117" s="16">
        <v>15.017497207590816</v>
      </c>
      <c r="AD117" s="16">
        <v>25.252138957084782</v>
      </c>
      <c r="AE117" s="16">
        <v>25.5531578320699</v>
      </c>
      <c r="AF117" s="16">
        <v>33.546881290007995</v>
      </c>
      <c r="AG117" s="16">
        <v>23.54636533216912</v>
      </c>
      <c r="AH117" s="16">
        <v>71.976957663107882</v>
      </c>
      <c r="AI117" s="16">
        <v>20.770302373973045</v>
      </c>
      <c r="AJ117" s="16">
        <v>7.9937234579380965</v>
      </c>
      <c r="AK117" s="16">
        <v>1.2040754999404664</v>
      </c>
      <c r="AL117" s="16">
        <v>5.1842139580770086</v>
      </c>
      <c r="AM117" s="16">
        <v>13.813421707650351</v>
      </c>
      <c r="AN117" s="16">
        <v>97.162203536862634</v>
      </c>
      <c r="AO117" s="16">
        <v>3.7125661248164383</v>
      </c>
      <c r="AP117" s="16">
        <v>32.543485040057604</v>
      </c>
      <c r="AQ117" s="16">
        <v>47.728214955973492</v>
      </c>
      <c r="AR117" s="16">
        <v>985.97060174291698</v>
      </c>
      <c r="AS117" s="16">
        <v>45.721422456072716</v>
      </c>
      <c r="AT117" s="16">
        <v>3.9466919164715284</v>
      </c>
      <c r="AU117" s="16">
        <v>24.014616915479301</v>
      </c>
      <c r="AV117" s="16">
        <v>48.497485414268787</v>
      </c>
      <c r="AW117" s="16">
        <v>29.499849748541425</v>
      </c>
      <c r="AX117" s="16">
        <v>35.352994539918697</v>
      </c>
      <c r="AY117" s="16">
        <v>6.1207171246973715</v>
      </c>
      <c r="AZ117" s="16">
        <v>9.1643524162135499</v>
      </c>
      <c r="BA117" s="16">
        <v>699.16650696543081</v>
      </c>
      <c r="BB117" s="16">
        <v>226.39964053047271</v>
      </c>
      <c r="BC117" s="16">
        <v>677.0917894665223</v>
      </c>
      <c r="BD117" s="16">
        <v>20.937535082298112</v>
      </c>
      <c r="BE117" s="16">
        <v>99.202442578428432</v>
      </c>
      <c r="BF117" s="16">
        <v>14.616138707610661</v>
      </c>
      <c r="BG117" s="16">
        <v>21.037874707293149</v>
      </c>
      <c r="BH117" s="16">
        <v>20.636516207312994</v>
      </c>
      <c r="BI117" s="16">
        <v>120.74201541069678</v>
      </c>
      <c r="BJ117" s="16">
        <v>14.382012915955571</v>
      </c>
      <c r="BK117" s="16">
        <v>670.93762580015994</v>
      </c>
      <c r="BL117" s="16">
        <v>257.17045886228459</v>
      </c>
      <c r="BM117" s="16">
        <v>89.101586995594516</v>
      </c>
      <c r="BN117" s="16">
        <v>295.46674906872443</v>
      </c>
      <c r="BO117" s="16">
        <v>80.539272329351206</v>
      </c>
      <c r="BP117" s="16">
        <v>20.335497332327876</v>
      </c>
      <c r="BQ117" s="16">
        <v>186.23034399079216</v>
      </c>
      <c r="BR117" s="16">
        <v>0</v>
      </c>
      <c r="BS117" s="16">
        <f t="shared" si="3"/>
        <v>5435.4978256062495</v>
      </c>
      <c r="BT117" s="16">
        <v>0</v>
      </c>
      <c r="BU117" s="16">
        <v>0</v>
      </c>
      <c r="BV117" s="16">
        <v>0</v>
      </c>
      <c r="BW117" s="16">
        <v>463.5021743937495</v>
      </c>
      <c r="BX117" s="16">
        <v>0</v>
      </c>
      <c r="BY117" s="16">
        <v>0</v>
      </c>
      <c r="BZ117" s="16">
        <f t="shared" si="4"/>
        <v>463.5021743937495</v>
      </c>
      <c r="CA117" s="16">
        <f t="shared" si="5"/>
        <v>5898.9999999999991</v>
      </c>
    </row>
    <row r="118" spans="1:79" x14ac:dyDescent="0.2">
      <c r="A118" s="14" t="s">
        <v>311</v>
      </c>
      <c r="B118" s="15" t="s">
        <v>228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f t="shared" si="3"/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f t="shared" si="4"/>
        <v>0</v>
      </c>
      <c r="CA118" s="16">
        <f t="shared" si="5"/>
        <v>0</v>
      </c>
    </row>
    <row r="119" spans="1:79" x14ac:dyDescent="0.2">
      <c r="A119" s="14" t="s">
        <v>312</v>
      </c>
      <c r="B119" s="15" t="s">
        <v>313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f t="shared" si="3"/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f t="shared" si="4"/>
        <v>0</v>
      </c>
      <c r="CA119" s="16">
        <f t="shared" si="5"/>
        <v>0</v>
      </c>
    </row>
    <row r="120" spans="1:79" x14ac:dyDescent="0.2">
      <c r="A120" s="14" t="s">
        <v>314</v>
      </c>
      <c r="B120" s="15" t="s">
        <v>315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f t="shared" si="3"/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f t="shared" si="4"/>
        <v>0</v>
      </c>
      <c r="CA120" s="16">
        <f t="shared" si="5"/>
        <v>0</v>
      </c>
    </row>
    <row r="121" spans="1:79" x14ac:dyDescent="0.2">
      <c r="A121" s="14" t="s">
        <v>316</v>
      </c>
      <c r="B121" s="15" t="s">
        <v>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f t="shared" si="3"/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f t="shared" si="4"/>
        <v>0</v>
      </c>
      <c r="CA121" s="16">
        <f t="shared" si="5"/>
        <v>0</v>
      </c>
    </row>
    <row r="122" spans="1:79" x14ac:dyDescent="0.2">
      <c r="A122" s="14" t="s">
        <v>317</v>
      </c>
      <c r="B122" s="15" t="s">
        <v>318</v>
      </c>
      <c r="C122" s="16">
        <v>2.3306147059756914E-2</v>
      </c>
      <c r="D122" s="16">
        <v>7.7687156865856371E-3</v>
      </c>
      <c r="E122" s="16">
        <v>0</v>
      </c>
      <c r="F122" s="16">
        <v>7.7687156865856371E-3</v>
      </c>
      <c r="G122" s="16">
        <v>0.22529275491098347</v>
      </c>
      <c r="H122" s="16">
        <v>2.2684649804830057</v>
      </c>
      <c r="I122" s="16">
        <v>0.27967376471708294</v>
      </c>
      <c r="J122" s="16">
        <v>2.3306147059756914E-2</v>
      </c>
      <c r="K122" s="16">
        <v>0</v>
      </c>
      <c r="L122" s="16">
        <v>0.25636761765732602</v>
      </c>
      <c r="M122" s="16">
        <v>0</v>
      </c>
      <c r="N122" s="16">
        <v>0</v>
      </c>
      <c r="O122" s="16">
        <v>7.7687156865856371E-3</v>
      </c>
      <c r="P122" s="16">
        <v>0</v>
      </c>
      <c r="Q122" s="16">
        <v>0</v>
      </c>
      <c r="R122" s="16">
        <v>0</v>
      </c>
      <c r="S122" s="16">
        <v>0.46612294119513825</v>
      </c>
      <c r="T122" s="16">
        <v>0</v>
      </c>
      <c r="U122" s="16">
        <v>9.3224588239027656E-2</v>
      </c>
      <c r="V122" s="16">
        <v>0</v>
      </c>
      <c r="W122" s="16">
        <v>0.13983688235854147</v>
      </c>
      <c r="X122" s="16">
        <v>0.41174193138903875</v>
      </c>
      <c r="Y122" s="16">
        <v>0</v>
      </c>
      <c r="Z122" s="16">
        <v>0</v>
      </c>
      <c r="AA122" s="16">
        <v>1.5537431373171274E-2</v>
      </c>
      <c r="AB122" s="16">
        <v>0</v>
      </c>
      <c r="AC122" s="16">
        <v>2.3228459902891054</v>
      </c>
      <c r="AD122" s="16">
        <v>0.90117101964393387</v>
      </c>
      <c r="AE122" s="16">
        <v>0.73802799022563548</v>
      </c>
      <c r="AF122" s="16">
        <v>7.7687156865856371E-3</v>
      </c>
      <c r="AG122" s="16">
        <v>0</v>
      </c>
      <c r="AH122" s="16">
        <v>0.23306147059756913</v>
      </c>
      <c r="AI122" s="16">
        <v>1.2352257941671163</v>
      </c>
      <c r="AJ122" s="16">
        <v>2.3306147059756914E-2</v>
      </c>
      <c r="AK122" s="16">
        <v>0</v>
      </c>
      <c r="AL122" s="16">
        <v>0</v>
      </c>
      <c r="AM122" s="16">
        <v>9.3224588239027656E-2</v>
      </c>
      <c r="AN122" s="16">
        <v>1.367293960839072</v>
      </c>
      <c r="AO122" s="16">
        <v>7.7687156865856371E-3</v>
      </c>
      <c r="AP122" s="16">
        <v>1.5537431373171274E-2</v>
      </c>
      <c r="AQ122" s="16">
        <v>0.26413633334391168</v>
      </c>
      <c r="AR122" s="16">
        <v>9.0893973533051948</v>
      </c>
      <c r="AS122" s="16">
        <v>12.631931706388245</v>
      </c>
      <c r="AT122" s="16">
        <v>0.83902129415124882</v>
      </c>
      <c r="AU122" s="16">
        <v>0.11653073529878456</v>
      </c>
      <c r="AV122" s="16">
        <v>2.9676493922757134</v>
      </c>
      <c r="AW122" s="16">
        <v>7.7687156865856371E-3</v>
      </c>
      <c r="AX122" s="16">
        <v>0</v>
      </c>
      <c r="AY122" s="16">
        <v>0</v>
      </c>
      <c r="AZ122" s="16">
        <v>0</v>
      </c>
      <c r="BA122" s="16">
        <v>0.50496651962806638</v>
      </c>
      <c r="BB122" s="16">
        <v>0</v>
      </c>
      <c r="BC122" s="16">
        <v>20.012211608644598</v>
      </c>
      <c r="BD122" s="16">
        <v>0</v>
      </c>
      <c r="BE122" s="16">
        <v>28.037294912887564</v>
      </c>
      <c r="BF122" s="16">
        <v>1.6935800196756687</v>
      </c>
      <c r="BG122" s="16">
        <v>7.5123480689283104</v>
      </c>
      <c r="BH122" s="16">
        <v>0.72249055885246416</v>
      </c>
      <c r="BI122" s="16">
        <v>21.993234108723939</v>
      </c>
      <c r="BJ122" s="16">
        <v>1.6158928628098126</v>
      </c>
      <c r="BK122" s="16">
        <v>3.6901399511281774</v>
      </c>
      <c r="BL122" s="16">
        <v>2.2995398432293483</v>
      </c>
      <c r="BM122" s="16">
        <v>0</v>
      </c>
      <c r="BN122" s="16">
        <v>5.0807400590270069</v>
      </c>
      <c r="BO122" s="16">
        <v>0</v>
      </c>
      <c r="BP122" s="16">
        <v>0</v>
      </c>
      <c r="BQ122" s="16">
        <v>4.87875345117578</v>
      </c>
      <c r="BR122" s="16">
        <v>0</v>
      </c>
      <c r="BS122" s="16">
        <f t="shared" si="3"/>
        <v>135.12904065247056</v>
      </c>
      <c r="BT122" s="16">
        <v>0</v>
      </c>
      <c r="BU122" s="16">
        <v>0</v>
      </c>
      <c r="BV122" s="16">
        <v>0</v>
      </c>
      <c r="BW122" s="16">
        <v>1088.8709593475294</v>
      </c>
      <c r="BX122" s="16">
        <v>0</v>
      </c>
      <c r="BY122" s="16">
        <v>0</v>
      </c>
      <c r="BZ122" s="16">
        <f t="shared" si="4"/>
        <v>1088.8709593475294</v>
      </c>
      <c r="CA122" s="16">
        <f t="shared" si="5"/>
        <v>1224</v>
      </c>
    </row>
    <row r="123" spans="1:79" x14ac:dyDescent="0.2">
      <c r="A123" s="14" t="s">
        <v>319</v>
      </c>
      <c r="B123" s="15" t="s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f t="shared" si="3"/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f t="shared" si="4"/>
        <v>0</v>
      </c>
      <c r="CA123" s="16">
        <f t="shared" si="5"/>
        <v>0</v>
      </c>
    </row>
    <row r="124" spans="1:79" x14ac:dyDescent="0.2">
      <c r="A124" s="14" t="s">
        <v>320</v>
      </c>
      <c r="B124" s="15" t="s">
        <v>321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0.12575839177797682</v>
      </c>
      <c r="BL124" s="16">
        <v>1.2226510311747745E-2</v>
      </c>
      <c r="BM124" s="16">
        <v>0</v>
      </c>
      <c r="BN124" s="16">
        <v>2.0959731962996137E-2</v>
      </c>
      <c r="BO124" s="16">
        <v>71.664816870144278</v>
      </c>
      <c r="BP124" s="16">
        <v>0</v>
      </c>
      <c r="BQ124" s="16">
        <v>0</v>
      </c>
      <c r="BR124" s="16">
        <v>0</v>
      </c>
      <c r="BS124" s="16">
        <f t="shared" si="3"/>
        <v>71.823761504196995</v>
      </c>
      <c r="BT124" s="16">
        <v>0</v>
      </c>
      <c r="BU124" s="16">
        <v>84.66159733153215</v>
      </c>
      <c r="BV124" s="16">
        <v>16.226325828019508</v>
      </c>
      <c r="BW124" s="16">
        <v>414.28831533625134</v>
      </c>
      <c r="BX124" s="16">
        <v>0</v>
      </c>
      <c r="BY124" s="16">
        <v>0</v>
      </c>
      <c r="BZ124" s="16">
        <f t="shared" si="4"/>
        <v>515.17623849580298</v>
      </c>
      <c r="CA124" s="16">
        <f t="shared" si="5"/>
        <v>587</v>
      </c>
    </row>
    <row r="125" spans="1:79" x14ac:dyDescent="0.2">
      <c r="A125" s="14" t="s">
        <v>322</v>
      </c>
      <c r="B125" s="15" t="s">
        <v>229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9.0659789695439766E-2</v>
      </c>
      <c r="AS125" s="16">
        <v>0</v>
      </c>
      <c r="AT125" s="16">
        <v>0</v>
      </c>
      <c r="AU125" s="16">
        <v>0</v>
      </c>
      <c r="AV125" s="16">
        <v>0</v>
      </c>
      <c r="AW125" s="16">
        <v>1.9945153732996748</v>
      </c>
      <c r="AX125" s="16">
        <v>0</v>
      </c>
      <c r="AY125" s="16">
        <v>0</v>
      </c>
      <c r="AZ125" s="16">
        <v>247.86386502733231</v>
      </c>
      <c r="BA125" s="16">
        <v>36.626555036957669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10.153896445889254</v>
      </c>
      <c r="BH125" s="16">
        <v>0</v>
      </c>
      <c r="BI125" s="16">
        <v>2.6291339011677533</v>
      </c>
      <c r="BJ125" s="16">
        <v>0</v>
      </c>
      <c r="BK125" s="16">
        <v>81.140511777418595</v>
      </c>
      <c r="BL125" s="16">
        <v>9.065978969543977</v>
      </c>
      <c r="BM125" s="16">
        <v>0</v>
      </c>
      <c r="BN125" s="16">
        <v>6.6181646477671032</v>
      </c>
      <c r="BO125" s="16">
        <v>0</v>
      </c>
      <c r="BP125" s="16">
        <v>101.81094382797886</v>
      </c>
      <c r="BQ125" s="16">
        <v>132.63527232442837</v>
      </c>
      <c r="BR125" s="16">
        <v>0</v>
      </c>
      <c r="BS125" s="16">
        <f t="shared" si="3"/>
        <v>630.62949712147895</v>
      </c>
      <c r="BT125" s="16">
        <v>0</v>
      </c>
      <c r="BU125" s="16">
        <v>0</v>
      </c>
      <c r="BV125" s="16">
        <v>961.80970887892056</v>
      </c>
      <c r="BW125" s="16">
        <v>3399.5607939996003</v>
      </c>
      <c r="BX125" s="16">
        <v>0</v>
      </c>
      <c r="BY125" s="16">
        <v>0</v>
      </c>
      <c r="BZ125" s="16">
        <f t="shared" si="4"/>
        <v>4361.3705028785207</v>
      </c>
      <c r="CA125" s="16">
        <f t="shared" si="5"/>
        <v>4992</v>
      </c>
    </row>
    <row r="126" spans="1:79" x14ac:dyDescent="0.2">
      <c r="A126" s="14" t="s">
        <v>230</v>
      </c>
      <c r="B126" s="15" t="s">
        <v>323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f t="shared" si="3"/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f t="shared" si="4"/>
        <v>0</v>
      </c>
      <c r="CA126" s="16">
        <f t="shared" si="5"/>
        <v>0</v>
      </c>
    </row>
    <row r="127" spans="1:79" x14ac:dyDescent="0.2">
      <c r="A127" s="14" t="s">
        <v>231</v>
      </c>
      <c r="B127" s="15" t="s">
        <v>324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f t="shared" si="3"/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f t="shared" si="4"/>
        <v>0</v>
      </c>
      <c r="CA127" s="16">
        <f t="shared" si="5"/>
        <v>0</v>
      </c>
    </row>
    <row r="128" spans="1:79" x14ac:dyDescent="0.2">
      <c r="A128" s="14" t="s">
        <v>325</v>
      </c>
      <c r="B128" s="15" t="s">
        <v>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f t="shared" si="3"/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f t="shared" si="4"/>
        <v>0</v>
      </c>
      <c r="CA128" s="16">
        <f t="shared" si="5"/>
        <v>0</v>
      </c>
    </row>
    <row r="129" spans="1:79" x14ac:dyDescent="0.2">
      <c r="A129" s="14" t="s">
        <v>326</v>
      </c>
      <c r="B129" s="15" t="s">
        <v>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f t="shared" si="3"/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f t="shared" si="4"/>
        <v>0</v>
      </c>
      <c r="CA129" s="16">
        <f t="shared" si="5"/>
        <v>0</v>
      </c>
    </row>
    <row r="130" spans="1:79" x14ac:dyDescent="0.2">
      <c r="A130" s="3"/>
      <c r="B130" s="2"/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f t="shared" ref="BS130" si="6">SUM(C130:BR130)</f>
        <v>0</v>
      </c>
    </row>
    <row r="131" spans="1:79" s="5" customFormat="1" x14ac:dyDescent="0.2">
      <c r="B131" s="4" t="s">
        <v>2</v>
      </c>
      <c r="C131" s="12">
        <f>SUM(C2:C129)</f>
        <v>28582.920595427029</v>
      </c>
      <c r="D131" s="12">
        <f t="shared" ref="D131:BO131" si="7">SUM(D2:D129)</f>
        <v>6401.1994537006167</v>
      </c>
      <c r="E131" s="12">
        <f t="shared" si="7"/>
        <v>640.86525223797207</v>
      </c>
      <c r="F131" s="12">
        <f t="shared" si="7"/>
        <v>1582.679815952125</v>
      </c>
      <c r="G131" s="12">
        <f t="shared" si="7"/>
        <v>31250.806788930098</v>
      </c>
      <c r="H131" s="12">
        <f t="shared" si="7"/>
        <v>7450.9810125131389</v>
      </c>
      <c r="I131" s="12">
        <f t="shared" si="7"/>
        <v>1830.3270273161054</v>
      </c>
      <c r="J131" s="12">
        <f t="shared" si="7"/>
        <v>7516.5667235299316</v>
      </c>
      <c r="K131" s="12">
        <f t="shared" si="7"/>
        <v>966.06121871272671</v>
      </c>
      <c r="L131" s="12">
        <f t="shared" si="7"/>
        <v>17255.215434196809</v>
      </c>
      <c r="M131" s="12">
        <f t="shared" si="7"/>
        <v>4390.1486785111947</v>
      </c>
      <c r="N131" s="12">
        <f t="shared" si="7"/>
        <v>807.9420728757641</v>
      </c>
      <c r="O131" s="12">
        <f t="shared" si="7"/>
        <v>5358.7472648681423</v>
      </c>
      <c r="P131" s="12">
        <f t="shared" si="7"/>
        <v>4985.5900091073154</v>
      </c>
      <c r="Q131" s="12">
        <f t="shared" si="7"/>
        <v>2817.5944832524751</v>
      </c>
      <c r="R131" s="12">
        <f t="shared" si="7"/>
        <v>1711.8939318267901</v>
      </c>
      <c r="S131" s="12">
        <f t="shared" si="7"/>
        <v>9873.4617764554023</v>
      </c>
      <c r="T131" s="12">
        <f t="shared" si="7"/>
        <v>1512.6623998173291</v>
      </c>
      <c r="U131" s="12">
        <f t="shared" si="7"/>
        <v>58348.081416554938</v>
      </c>
      <c r="V131" s="12">
        <f t="shared" si="7"/>
        <v>1331.563274951432</v>
      </c>
      <c r="W131" s="12">
        <f t="shared" si="7"/>
        <v>49972.827925918209</v>
      </c>
      <c r="X131" s="12">
        <f t="shared" si="7"/>
        <v>20758.404215704046</v>
      </c>
      <c r="Y131" s="12">
        <f t="shared" si="7"/>
        <v>6727.8028400819967</v>
      </c>
      <c r="Z131" s="12">
        <f t="shared" si="7"/>
        <v>5730.0192588762493</v>
      </c>
      <c r="AA131" s="12">
        <f t="shared" si="7"/>
        <v>18418.706561802719</v>
      </c>
      <c r="AB131" s="12">
        <f t="shared" si="7"/>
        <v>6452.3495067899285</v>
      </c>
      <c r="AC131" s="12">
        <f t="shared" si="7"/>
        <v>19261.150748897275</v>
      </c>
      <c r="AD131" s="12">
        <f t="shared" si="7"/>
        <v>12874.877188897795</v>
      </c>
      <c r="AE131" s="12">
        <f t="shared" si="7"/>
        <v>11202.883163051158</v>
      </c>
      <c r="AF131" s="12">
        <f t="shared" si="7"/>
        <v>34121.21594698172</v>
      </c>
      <c r="AG131" s="12">
        <f t="shared" si="7"/>
        <v>13398.844640640114</v>
      </c>
      <c r="AH131" s="12">
        <f t="shared" si="7"/>
        <v>19424.153400255487</v>
      </c>
      <c r="AI131" s="12">
        <f t="shared" si="7"/>
        <v>29982.796170864443</v>
      </c>
      <c r="AJ131" s="12">
        <f t="shared" si="7"/>
        <v>14084.768029407367</v>
      </c>
      <c r="AK131" s="12">
        <f t="shared" si="7"/>
        <v>11664.959556619584</v>
      </c>
      <c r="AL131" s="12">
        <f t="shared" si="7"/>
        <v>5494.7359578975393</v>
      </c>
      <c r="AM131" s="12">
        <f t="shared" si="7"/>
        <v>14269.774700731621</v>
      </c>
      <c r="AN131" s="12">
        <f t="shared" si="7"/>
        <v>14132.880977621824</v>
      </c>
      <c r="AO131" s="12">
        <f t="shared" si="7"/>
        <v>3517.1788350412094</v>
      </c>
      <c r="AP131" s="12">
        <f t="shared" si="7"/>
        <v>29349.20450716979</v>
      </c>
      <c r="AQ131" s="12">
        <f t="shared" si="7"/>
        <v>10614.069310035655</v>
      </c>
      <c r="AR131" s="12">
        <f t="shared" si="7"/>
        <v>27599.658118338059</v>
      </c>
      <c r="AS131" s="12">
        <f t="shared" si="7"/>
        <v>15699.749316055511</v>
      </c>
      <c r="AT131" s="12">
        <f t="shared" si="7"/>
        <v>1870.1116925999095</v>
      </c>
      <c r="AU131" s="12">
        <f t="shared" si="7"/>
        <v>7293.7506114734069</v>
      </c>
      <c r="AV131" s="12">
        <f t="shared" si="7"/>
        <v>5876.604740019513</v>
      </c>
      <c r="AW131" s="12">
        <f t="shared" si="7"/>
        <v>659.61441954655368</v>
      </c>
      <c r="AX131" s="12">
        <f t="shared" si="7"/>
        <v>8772.1151649295807</v>
      </c>
      <c r="AY131" s="12">
        <f t="shared" si="7"/>
        <v>929.9706319382135</v>
      </c>
      <c r="AZ131" s="12">
        <f t="shared" si="7"/>
        <v>2351.3880576498509</v>
      </c>
      <c r="BA131" s="12">
        <f t="shared" si="7"/>
        <v>6346.1796827505814</v>
      </c>
      <c r="BB131" s="12">
        <f t="shared" si="7"/>
        <v>8918.1423519153013</v>
      </c>
      <c r="BC131" s="12">
        <f t="shared" si="7"/>
        <v>12155.257714566207</v>
      </c>
      <c r="BD131" s="12">
        <f t="shared" si="7"/>
        <v>2854.7372051271414</v>
      </c>
      <c r="BE131" s="12">
        <f t="shared" si="7"/>
        <v>4257.1848583899</v>
      </c>
      <c r="BF131" s="12">
        <f t="shared" si="7"/>
        <v>3529.1557391009037</v>
      </c>
      <c r="BG131" s="12">
        <f t="shared" si="7"/>
        <v>3260.5566693126202</v>
      </c>
      <c r="BH131" s="12">
        <f t="shared" si="7"/>
        <v>2727.6625783570175</v>
      </c>
      <c r="BI131" s="12">
        <f t="shared" si="7"/>
        <v>6820.7994119839277</v>
      </c>
      <c r="BJ131" s="12">
        <f t="shared" si="7"/>
        <v>707.81942389690562</v>
      </c>
      <c r="BK131" s="12">
        <f t="shared" si="7"/>
        <v>15992.513055948635</v>
      </c>
      <c r="BL131" s="12">
        <f t="shared" si="7"/>
        <v>4728.5679558838301</v>
      </c>
      <c r="BM131" s="12">
        <f t="shared" si="7"/>
        <v>3771.2129465905796</v>
      </c>
      <c r="BN131" s="12">
        <f t="shared" si="7"/>
        <v>8210.1555218261201</v>
      </c>
      <c r="BO131" s="12">
        <f t="shared" si="7"/>
        <v>11984.97345335351</v>
      </c>
      <c r="BP131" s="12">
        <f t="shared" ref="BP131:CA131" si="8">SUM(BP2:BP129)</f>
        <v>1422.6299182137921</v>
      </c>
      <c r="BQ131" s="12">
        <f t="shared" si="8"/>
        <v>10780.718920756983</v>
      </c>
      <c r="BR131" s="12">
        <f t="shared" si="8"/>
        <v>0</v>
      </c>
      <c r="BS131" s="12">
        <f t="shared" si="8"/>
        <v>725590.1422345473</v>
      </c>
      <c r="BT131" s="12">
        <f t="shared" si="8"/>
        <v>0</v>
      </c>
      <c r="BU131" s="12">
        <f t="shared" si="8"/>
        <v>2083.2467372610558</v>
      </c>
      <c r="BV131" s="12">
        <f t="shared" si="8"/>
        <v>1565.0853268282335</v>
      </c>
      <c r="BW131" s="12">
        <f t="shared" si="8"/>
        <v>239956.16147021481</v>
      </c>
      <c r="BX131" s="12">
        <f t="shared" si="8"/>
        <v>121358.2151516297</v>
      </c>
      <c r="BY131" s="12">
        <f t="shared" si="8"/>
        <v>625.14907951862392</v>
      </c>
      <c r="BZ131" s="12">
        <f t="shared" si="8"/>
        <v>365587.85776545235</v>
      </c>
      <c r="CA131" s="12">
        <f t="shared" si="8"/>
        <v>1091178</v>
      </c>
    </row>
    <row r="132" spans="1:79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</sheetData>
  <printOptions horizontalCentered="1"/>
  <pageMargins left="0.19685039370078741" right="0" top="0.19685039370078741" bottom="0.1968503937007874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B5B2-9EC3-44A2-A95D-2972A16415CB}">
  <sheetPr codeName="Planilha21">
    <tabColor theme="6" tint="-0.499984740745262"/>
  </sheetPr>
  <dimension ref="A1:AD96"/>
  <sheetViews>
    <sheetView showGridLines="0" showRowColHeaders="0" zoomScale="80" zoomScaleNormal="80" workbookViewId="0">
      <pane xSplit="2" ySplit="2" topLeftCell="C3" activePane="bottomRight" state="frozen"/>
      <selection pane="topRight" activeCell="D1" sqref="D1"/>
      <selection pane="bottomLeft" activeCell="A4" sqref="A4"/>
      <selection pane="bottomRight" sqref="A1:A2"/>
    </sheetView>
  </sheetViews>
  <sheetFormatPr defaultRowHeight="14.25" x14ac:dyDescent="0.2"/>
  <cols>
    <col min="1" max="1" width="6.42578125" style="29" bestFit="1" customWidth="1"/>
    <col min="2" max="2" width="99.7109375" style="29" bestFit="1" customWidth="1"/>
    <col min="3" max="29" width="15.7109375" style="29" customWidth="1"/>
    <col min="31" max="16384" width="9.140625" style="29"/>
  </cols>
  <sheetData>
    <row r="1" spans="1:29" ht="20.100000000000001" customHeight="1" x14ac:dyDescent="0.2">
      <c r="A1" s="67" t="s">
        <v>408</v>
      </c>
      <c r="B1" s="28" t="s">
        <v>409</v>
      </c>
      <c r="C1" s="66">
        <v>1</v>
      </c>
      <c r="D1" s="66">
        <v>2</v>
      </c>
      <c r="E1" s="66">
        <v>3</v>
      </c>
      <c r="F1" s="66">
        <v>4</v>
      </c>
      <c r="G1" s="66">
        <v>5</v>
      </c>
      <c r="H1" s="66">
        <v>6</v>
      </c>
      <c r="I1" s="66">
        <v>7</v>
      </c>
      <c r="J1" s="66">
        <v>8</v>
      </c>
      <c r="K1" s="66">
        <v>9</v>
      </c>
      <c r="L1" s="66">
        <v>10</v>
      </c>
      <c r="M1" s="66">
        <v>11</v>
      </c>
      <c r="N1" s="66">
        <v>12</v>
      </c>
      <c r="O1" s="66">
        <v>13</v>
      </c>
      <c r="P1" s="66">
        <v>14</v>
      </c>
      <c r="Q1" s="66">
        <v>15</v>
      </c>
      <c r="R1" s="66">
        <v>16</v>
      </c>
      <c r="S1" s="66">
        <v>17</v>
      </c>
      <c r="T1" s="66">
        <v>18</v>
      </c>
      <c r="U1" s="68" t="s">
        <v>410</v>
      </c>
      <c r="V1" s="66" t="s">
        <v>364</v>
      </c>
      <c r="W1" s="66" t="s">
        <v>366</v>
      </c>
      <c r="X1" s="66" t="s">
        <v>367</v>
      </c>
      <c r="Y1" s="66" t="s">
        <v>419</v>
      </c>
      <c r="Z1" s="66" t="s">
        <v>368</v>
      </c>
      <c r="AA1" s="66" t="s">
        <v>369</v>
      </c>
      <c r="AB1" s="68" t="s">
        <v>346</v>
      </c>
      <c r="AC1" s="68" t="s">
        <v>347</v>
      </c>
    </row>
    <row r="2" spans="1:29" ht="20.100000000000001" customHeight="1" x14ac:dyDescent="0.2">
      <c r="A2" s="67"/>
      <c r="B2" s="62" t="s">
        <v>411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8"/>
      <c r="V2" s="66"/>
      <c r="W2" s="66"/>
      <c r="X2" s="66"/>
      <c r="Y2" s="66"/>
      <c r="Z2" s="66"/>
      <c r="AA2" s="66"/>
      <c r="AB2" s="68"/>
      <c r="AC2" s="68"/>
    </row>
    <row r="3" spans="1:29" ht="14.25" customHeight="1" x14ac:dyDescent="0.2">
      <c r="A3" s="29">
        <v>1</v>
      </c>
      <c r="B3" s="29" t="s">
        <v>371</v>
      </c>
      <c r="C3" s="35">
        <v>8763.3003178805648</v>
      </c>
      <c r="D3" s="35">
        <v>5516.5337462736043</v>
      </c>
      <c r="E3" s="35">
        <v>176.77673946373574</v>
      </c>
      <c r="F3" s="35">
        <v>21.669305334069886</v>
      </c>
      <c r="G3" s="35">
        <v>154943.76362983577</v>
      </c>
      <c r="H3" s="35">
        <v>36.993375884446984</v>
      </c>
      <c r="I3" s="35">
        <v>403.10630613530384</v>
      </c>
      <c r="J3" s="35">
        <v>11706.463721688368</v>
      </c>
      <c r="K3" s="35">
        <v>13.135968579692438</v>
      </c>
      <c r="L3" s="35">
        <v>5527.0470374782053</v>
      </c>
      <c r="M3" s="35">
        <v>44.513623904306179</v>
      </c>
      <c r="N3" s="35">
        <v>12.692810551614949</v>
      </c>
      <c r="O3" s="35">
        <v>20.435769162913079</v>
      </c>
      <c r="P3" s="35">
        <v>180.44488103892672</v>
      </c>
      <c r="Q3" s="35">
        <v>1657.1352724280214</v>
      </c>
      <c r="R3" s="35">
        <v>283.95545211737101</v>
      </c>
      <c r="S3" s="35">
        <v>332.92738503575384</v>
      </c>
      <c r="T3" s="35">
        <v>0</v>
      </c>
      <c r="U3" s="37">
        <f>SUM(C3:T3)</f>
        <v>189640.8953427927</v>
      </c>
      <c r="V3" s="35">
        <v>147637.43479928176</v>
      </c>
      <c r="W3" s="35">
        <v>44.773628048298605</v>
      </c>
      <c r="X3" s="35">
        <v>0</v>
      </c>
      <c r="Y3" s="35">
        <v>78039.502067944966</v>
      </c>
      <c r="Z3" s="35">
        <v>3155.8557159554312</v>
      </c>
      <c r="AA3" s="35">
        <v>-3210.4615540231775</v>
      </c>
      <c r="AB3" s="37">
        <f>SUM(V3:AA3)</f>
        <v>225667.1046572073</v>
      </c>
      <c r="AC3" s="37">
        <f>SUM(AB3,U3)</f>
        <v>415308</v>
      </c>
    </row>
    <row r="4" spans="1:29" ht="14.25" customHeight="1" x14ac:dyDescent="0.2">
      <c r="A4" s="29">
        <v>2</v>
      </c>
      <c r="B4" s="29" t="s">
        <v>373</v>
      </c>
      <c r="C4" s="35">
        <v>1108.7000852851247</v>
      </c>
      <c r="D4" s="35">
        <v>6728.5973571031327</v>
      </c>
      <c r="E4" s="35">
        <v>213.45998666016507</v>
      </c>
      <c r="F4" s="35">
        <v>46.506652964451447</v>
      </c>
      <c r="G4" s="35">
        <v>98710.019597247578</v>
      </c>
      <c r="H4" s="35">
        <v>7.7146012236865884</v>
      </c>
      <c r="I4" s="35">
        <v>770.7571120217259</v>
      </c>
      <c r="J4" s="35">
        <v>368.56051713001432</v>
      </c>
      <c r="K4" s="35">
        <v>23.223864617901455</v>
      </c>
      <c r="L4" s="35">
        <v>2581.5064295986685</v>
      </c>
      <c r="M4" s="35">
        <v>82.04048309604822</v>
      </c>
      <c r="N4" s="35">
        <v>23.166776254308527</v>
      </c>
      <c r="O4" s="35">
        <v>39.581313730657342</v>
      </c>
      <c r="P4" s="35">
        <v>66.709406070313761</v>
      </c>
      <c r="Q4" s="35">
        <v>552.72978015013007</v>
      </c>
      <c r="R4" s="35">
        <v>134.51476143644268</v>
      </c>
      <c r="S4" s="35">
        <v>47.31663153810819</v>
      </c>
      <c r="T4" s="35">
        <v>0</v>
      </c>
      <c r="U4" s="37">
        <f t="shared" ref="U4:U20" si="0">SUM(C4:T4)</f>
        <v>111505.10535612845</v>
      </c>
      <c r="V4" s="35">
        <v>7287.1014982240567</v>
      </c>
      <c r="W4" s="35">
        <v>2.7637971100122609</v>
      </c>
      <c r="X4" s="35">
        <v>0</v>
      </c>
      <c r="Y4" s="35">
        <v>29100.424865541438</v>
      </c>
      <c r="Z4" s="35">
        <v>17356.931123812526</v>
      </c>
      <c r="AA4" s="35">
        <v>-2244.3266408165273</v>
      </c>
      <c r="AB4" s="37">
        <f t="shared" ref="AB4:AB20" si="1">SUM(V4:AA4)</f>
        <v>51502.894643871499</v>
      </c>
      <c r="AC4" s="37">
        <f t="shared" ref="AC4:AC20" si="2">SUM(AB4,U4)</f>
        <v>163007.99999999994</v>
      </c>
    </row>
    <row r="5" spans="1:29" ht="14.25" customHeight="1" x14ac:dyDescent="0.2">
      <c r="A5" s="29">
        <v>3</v>
      </c>
      <c r="B5" s="29" t="s">
        <v>375</v>
      </c>
      <c r="C5" s="35">
        <v>1543.0067960689178</v>
      </c>
      <c r="D5" s="35">
        <v>1502.4395249931119</v>
      </c>
      <c r="E5" s="35">
        <v>2361.4261802115298</v>
      </c>
      <c r="F5" s="35">
        <v>5.0397757698642014</v>
      </c>
      <c r="G5" s="35">
        <v>8942.6563573124749</v>
      </c>
      <c r="H5" s="35">
        <v>0.63700161739440564</v>
      </c>
      <c r="I5" s="35">
        <v>725.99552562271333</v>
      </c>
      <c r="J5" s="35">
        <v>158.98816198291692</v>
      </c>
      <c r="K5" s="35">
        <v>1.8322251139347321</v>
      </c>
      <c r="L5" s="35">
        <v>599.97199014615364</v>
      </c>
      <c r="M5" s="35">
        <v>6.2077928305331964</v>
      </c>
      <c r="N5" s="35">
        <v>1.8532069672619518</v>
      </c>
      <c r="O5" s="35">
        <v>3.0210703863761186</v>
      </c>
      <c r="P5" s="35">
        <v>7.3152774553002056</v>
      </c>
      <c r="Q5" s="35">
        <v>239.27826243495105</v>
      </c>
      <c r="R5" s="35">
        <v>28.345001635747522</v>
      </c>
      <c r="S5" s="35">
        <v>3.5901304970109531</v>
      </c>
      <c r="T5" s="35">
        <v>0</v>
      </c>
      <c r="U5" s="37">
        <f t="shared" si="0"/>
        <v>16131.604281046193</v>
      </c>
      <c r="V5" s="35">
        <v>3093.1571085712717</v>
      </c>
      <c r="W5" s="35">
        <v>1.3394073748256128</v>
      </c>
      <c r="X5" s="35">
        <v>0</v>
      </c>
      <c r="Y5" s="35">
        <v>18237.811768176034</v>
      </c>
      <c r="Z5" s="35">
        <v>1183.1353912284437</v>
      </c>
      <c r="AA5" s="35">
        <v>-447.04795639676558</v>
      </c>
      <c r="AB5" s="37">
        <f t="shared" si="1"/>
        <v>22068.395718953812</v>
      </c>
      <c r="AC5" s="37">
        <f t="shared" si="2"/>
        <v>38200.000000000007</v>
      </c>
    </row>
    <row r="6" spans="1:29" ht="14.25" customHeight="1" x14ac:dyDescent="0.2">
      <c r="A6" s="29">
        <v>4</v>
      </c>
      <c r="B6" s="29" t="s">
        <v>377</v>
      </c>
      <c r="C6" s="35">
        <v>179.08942617902696</v>
      </c>
      <c r="D6" s="35">
        <v>468.74295001839187</v>
      </c>
      <c r="E6" s="35">
        <v>15.174459164600369</v>
      </c>
      <c r="F6" s="35">
        <v>10529.094182766246</v>
      </c>
      <c r="G6" s="35">
        <v>162196.39437096156</v>
      </c>
      <c r="H6" s="35">
        <v>12564.293031247324</v>
      </c>
      <c r="I6" s="35">
        <v>7357.3599933752394</v>
      </c>
      <c r="J6" s="35">
        <v>292.98109228255993</v>
      </c>
      <c r="K6" s="35">
        <v>194.14417110185866</v>
      </c>
      <c r="L6" s="35">
        <v>76.344938693358827</v>
      </c>
      <c r="M6" s="35">
        <v>178.55754268329153</v>
      </c>
      <c r="N6" s="35">
        <v>22.45821144860167</v>
      </c>
      <c r="O6" s="35">
        <v>415.165214805993</v>
      </c>
      <c r="P6" s="35">
        <v>132.47471400503144</v>
      </c>
      <c r="Q6" s="35">
        <v>2243.2415989563533</v>
      </c>
      <c r="R6" s="35">
        <v>31.901161131147404</v>
      </c>
      <c r="S6" s="35">
        <v>51.161001878143651</v>
      </c>
      <c r="T6" s="35">
        <v>0</v>
      </c>
      <c r="U6" s="37">
        <f t="shared" si="0"/>
        <v>196948.57806069875</v>
      </c>
      <c r="V6" s="35">
        <v>185661.2633405652</v>
      </c>
      <c r="W6" s="35">
        <v>1.1115295661716549E-2</v>
      </c>
      <c r="X6" s="35">
        <v>0</v>
      </c>
      <c r="Y6" s="35">
        <v>872.10865047963387</v>
      </c>
      <c r="Z6" s="35">
        <v>24628.249742603119</v>
      </c>
      <c r="AA6" s="35">
        <v>-5664.2109096423437</v>
      </c>
      <c r="AB6" s="37">
        <f t="shared" si="1"/>
        <v>205497.4219393013</v>
      </c>
      <c r="AC6" s="37">
        <f t="shared" si="2"/>
        <v>402446.00000000006</v>
      </c>
    </row>
    <row r="7" spans="1:29" ht="14.25" customHeight="1" x14ac:dyDescent="0.2">
      <c r="A7" s="29">
        <v>5</v>
      </c>
      <c r="B7" s="29" t="s">
        <v>382</v>
      </c>
      <c r="C7" s="35">
        <v>105490.91664902242</v>
      </c>
      <c r="D7" s="35">
        <v>36204.558906927632</v>
      </c>
      <c r="E7" s="35">
        <v>2813.861254203362</v>
      </c>
      <c r="F7" s="35">
        <v>56864.838952337857</v>
      </c>
      <c r="G7" s="35">
        <v>951785.73253956693</v>
      </c>
      <c r="H7" s="35">
        <v>24925.76757214067</v>
      </c>
      <c r="I7" s="35">
        <v>136497.96088650421</v>
      </c>
      <c r="J7" s="35">
        <v>89005.232503743246</v>
      </c>
      <c r="K7" s="35">
        <v>129536.92144006348</v>
      </c>
      <c r="L7" s="35">
        <v>75235.096509271025</v>
      </c>
      <c r="M7" s="35">
        <v>12419.324850312451</v>
      </c>
      <c r="N7" s="35">
        <v>6023.8955671439744</v>
      </c>
      <c r="O7" s="35">
        <v>6962.9432355435783</v>
      </c>
      <c r="P7" s="35">
        <v>34690.679391886471</v>
      </c>
      <c r="Q7" s="35">
        <v>38560.005114078107</v>
      </c>
      <c r="R7" s="35">
        <v>27090.886101346161</v>
      </c>
      <c r="S7" s="35">
        <v>12085.450864679988</v>
      </c>
      <c r="T7" s="35">
        <v>0</v>
      </c>
      <c r="U7" s="37">
        <f t="shared" si="0"/>
        <v>1746194.0723387715</v>
      </c>
      <c r="V7" s="35">
        <v>415529.60864220257</v>
      </c>
      <c r="W7" s="35">
        <v>3444.1086582475068</v>
      </c>
      <c r="X7" s="35">
        <v>0</v>
      </c>
      <c r="Y7" s="35">
        <v>1069880.6280723608</v>
      </c>
      <c r="Z7" s="35">
        <v>242901.99142846881</v>
      </c>
      <c r="AA7" s="35">
        <v>13698.590859948537</v>
      </c>
      <c r="AB7" s="37">
        <f t="shared" si="1"/>
        <v>1745454.9276612282</v>
      </c>
      <c r="AC7" s="37">
        <f t="shared" si="2"/>
        <v>3491649</v>
      </c>
    </row>
    <row r="8" spans="1:29" ht="14.25" customHeight="1" x14ac:dyDescent="0.2">
      <c r="A8" s="29">
        <v>6</v>
      </c>
      <c r="B8" s="29" t="s">
        <v>394</v>
      </c>
      <c r="C8" s="35">
        <v>8850.4121445010041</v>
      </c>
      <c r="D8" s="35">
        <v>5224.3784351550748</v>
      </c>
      <c r="E8" s="35">
        <v>477.11802075635961</v>
      </c>
      <c r="F8" s="35">
        <v>3372.3693102415632</v>
      </c>
      <c r="G8" s="35">
        <v>47963.739609944234</v>
      </c>
      <c r="H8" s="35">
        <v>107754.5308084155</v>
      </c>
      <c r="I8" s="35">
        <v>972.10890931341237</v>
      </c>
      <c r="J8" s="35">
        <v>30801.186278231049</v>
      </c>
      <c r="K8" s="35">
        <v>4477.6323732818082</v>
      </c>
      <c r="L8" s="35">
        <v>6175.7228919425834</v>
      </c>
      <c r="M8" s="35">
        <v>3911.7859736984451</v>
      </c>
      <c r="N8" s="35">
        <v>3069.7673027323372</v>
      </c>
      <c r="O8" s="35">
        <v>1425.8842075357209</v>
      </c>
      <c r="P8" s="35">
        <v>18409.841148511492</v>
      </c>
      <c r="Q8" s="35">
        <v>25026.011509130803</v>
      </c>
      <c r="R8" s="35">
        <v>7595.5918848474876</v>
      </c>
      <c r="S8" s="35">
        <v>7633.2875870015432</v>
      </c>
      <c r="T8" s="35">
        <v>0</v>
      </c>
      <c r="U8" s="37">
        <f t="shared" si="0"/>
        <v>283141.36839524051</v>
      </c>
      <c r="V8" s="35">
        <v>105.78531873737339</v>
      </c>
      <c r="W8" s="35">
        <v>0.10564212735557728</v>
      </c>
      <c r="X8" s="35">
        <v>0</v>
      </c>
      <c r="Y8" s="35">
        <v>150429.15911412972</v>
      </c>
      <c r="Z8" s="35">
        <v>325.37106523217483</v>
      </c>
      <c r="AA8" s="35">
        <v>118.21046453294376</v>
      </c>
      <c r="AB8" s="37">
        <f t="shared" si="1"/>
        <v>150978.63160475958</v>
      </c>
      <c r="AC8" s="37">
        <f t="shared" si="2"/>
        <v>434120.00000000012</v>
      </c>
    </row>
    <row r="9" spans="1:29" ht="14.25" customHeight="1" x14ac:dyDescent="0.2">
      <c r="A9" s="29">
        <v>7</v>
      </c>
      <c r="B9" s="29" t="s">
        <v>395</v>
      </c>
      <c r="C9" s="35">
        <v>106.12351799400062</v>
      </c>
      <c r="D9" s="35">
        <v>195.24588404828418</v>
      </c>
      <c r="E9" s="35">
        <v>12.458147247182614</v>
      </c>
      <c r="F9" s="35">
        <v>5300.4214552951944</v>
      </c>
      <c r="G9" s="35">
        <v>3429.5801204774807</v>
      </c>
      <c r="H9" s="35">
        <v>4524.3961477814219</v>
      </c>
      <c r="I9" s="35">
        <v>58693.965005413542</v>
      </c>
      <c r="J9" s="35">
        <v>2109.1393178763683</v>
      </c>
      <c r="K9" s="35">
        <v>1915.5634762813011</v>
      </c>
      <c r="L9" s="35">
        <v>961.35820298040142</v>
      </c>
      <c r="M9" s="35">
        <v>5165.1827152132937</v>
      </c>
      <c r="N9" s="35">
        <v>1163.8049442366957</v>
      </c>
      <c r="O9" s="35">
        <v>1999.1995826895254</v>
      </c>
      <c r="P9" s="35">
        <v>4501.4155016857703</v>
      </c>
      <c r="Q9" s="35">
        <v>20357.894881211538</v>
      </c>
      <c r="R9" s="35">
        <v>565.16558296011885</v>
      </c>
      <c r="S9" s="35">
        <v>565.35845756052595</v>
      </c>
      <c r="T9" s="35">
        <v>0</v>
      </c>
      <c r="U9" s="37">
        <f t="shared" si="0"/>
        <v>111566.27294095262</v>
      </c>
      <c r="V9" s="35">
        <v>3779.1124427477725</v>
      </c>
      <c r="W9" s="35">
        <v>0</v>
      </c>
      <c r="X9" s="35">
        <v>0</v>
      </c>
      <c r="Y9" s="35">
        <v>1780.866425929453</v>
      </c>
      <c r="Z9" s="35">
        <v>455762.40563809429</v>
      </c>
      <c r="AA9" s="35">
        <v>1.3425522758269175</v>
      </c>
      <c r="AB9" s="37">
        <f t="shared" si="1"/>
        <v>461323.72705904732</v>
      </c>
      <c r="AC9" s="37">
        <f t="shared" si="2"/>
        <v>572890</v>
      </c>
    </row>
    <row r="10" spans="1:29" ht="14.25" customHeight="1" x14ac:dyDescent="0.2">
      <c r="A10" s="29">
        <v>8</v>
      </c>
      <c r="B10" s="29" t="s">
        <v>396</v>
      </c>
      <c r="C10" s="35">
        <v>20903.638313824227</v>
      </c>
      <c r="D10" s="35">
        <v>11563.535928021176</v>
      </c>
      <c r="E10" s="35">
        <v>1090.3712215295741</v>
      </c>
      <c r="F10" s="35">
        <v>13759.920967409165</v>
      </c>
      <c r="G10" s="35">
        <v>288013.2039226311</v>
      </c>
      <c r="H10" s="35">
        <v>7249.0238412930066</v>
      </c>
      <c r="I10" s="35">
        <v>32993.570779456932</v>
      </c>
      <c r="J10" s="35">
        <v>36633.175703134752</v>
      </c>
      <c r="K10" s="35">
        <v>29571.189658874009</v>
      </c>
      <c r="L10" s="35">
        <v>27681.959407319715</v>
      </c>
      <c r="M10" s="35">
        <v>10718.718333366614</v>
      </c>
      <c r="N10" s="35">
        <v>4169.1519577994732</v>
      </c>
      <c r="O10" s="35">
        <v>2132.0799735106789</v>
      </c>
      <c r="P10" s="35">
        <v>18375.918931093322</v>
      </c>
      <c r="Q10" s="35">
        <v>25992.924600322403</v>
      </c>
      <c r="R10" s="35">
        <v>23372.94526950653</v>
      </c>
      <c r="S10" s="35">
        <v>5890.2617494938113</v>
      </c>
      <c r="T10" s="35">
        <v>0</v>
      </c>
      <c r="U10" s="37">
        <f t="shared" si="0"/>
        <v>560111.59055858641</v>
      </c>
      <c r="V10" s="35">
        <v>101753.86632191562</v>
      </c>
      <c r="W10" s="35">
        <v>2629.1515447657989</v>
      </c>
      <c r="X10" s="35">
        <v>0</v>
      </c>
      <c r="Y10" s="35">
        <v>620836.02330488851</v>
      </c>
      <c r="Z10" s="35">
        <v>85358.150222918208</v>
      </c>
      <c r="AA10" s="35">
        <v>-5624.7819530745037</v>
      </c>
      <c r="AB10" s="37">
        <f t="shared" si="1"/>
        <v>804952.40944141371</v>
      </c>
      <c r="AC10" s="37">
        <f t="shared" si="2"/>
        <v>1365064</v>
      </c>
    </row>
    <row r="11" spans="1:29" ht="14.25" customHeight="1" x14ac:dyDescent="0.2">
      <c r="A11" s="29">
        <v>9</v>
      </c>
      <c r="B11" s="29" t="s">
        <v>397</v>
      </c>
      <c r="C11" s="35">
        <v>9166.2016212670533</v>
      </c>
      <c r="D11" s="35">
        <v>2355.3891799737803</v>
      </c>
      <c r="E11" s="35">
        <v>1082.545363387663</v>
      </c>
      <c r="F11" s="35">
        <v>30440.79046742776</v>
      </c>
      <c r="G11" s="35">
        <v>161567.07270145012</v>
      </c>
      <c r="H11" s="35">
        <v>7204.3761493245393</v>
      </c>
      <c r="I11" s="35">
        <v>7444.556865572159</v>
      </c>
      <c r="J11" s="35">
        <v>72977.890868015471</v>
      </c>
      <c r="K11" s="35">
        <v>77945.66603961392</v>
      </c>
      <c r="L11" s="35">
        <v>4085.638013833574</v>
      </c>
      <c r="M11" s="35">
        <v>4664.1621071754162</v>
      </c>
      <c r="N11" s="35">
        <v>8322.032880807008</v>
      </c>
      <c r="O11" s="35">
        <v>759.45432881254783</v>
      </c>
      <c r="P11" s="35">
        <v>10351.28062524527</v>
      </c>
      <c r="Q11" s="35">
        <v>14553.914275486639</v>
      </c>
      <c r="R11" s="35">
        <v>5488.598624023467</v>
      </c>
      <c r="S11" s="35">
        <v>12007.269535323696</v>
      </c>
      <c r="T11" s="35">
        <v>0</v>
      </c>
      <c r="U11" s="37">
        <f t="shared" si="0"/>
        <v>430416.83964674</v>
      </c>
      <c r="V11" s="35">
        <v>42437.929909286147</v>
      </c>
      <c r="W11" s="35">
        <v>93.533897805733119</v>
      </c>
      <c r="X11" s="35">
        <v>0</v>
      </c>
      <c r="Y11" s="35">
        <v>170510.79466554191</v>
      </c>
      <c r="Z11" s="35">
        <v>5242.3600449302066</v>
      </c>
      <c r="AA11" s="35">
        <v>211.54183569604524</v>
      </c>
      <c r="AB11" s="37">
        <f t="shared" si="1"/>
        <v>218496.16035326006</v>
      </c>
      <c r="AC11" s="37">
        <f t="shared" si="2"/>
        <v>648913</v>
      </c>
    </row>
    <row r="12" spans="1:29" ht="14.25" customHeight="1" x14ac:dyDescent="0.2">
      <c r="A12" s="29">
        <v>10</v>
      </c>
      <c r="B12" s="29" t="s">
        <v>398</v>
      </c>
      <c r="C12" s="35">
        <v>6.1231298705278849</v>
      </c>
      <c r="D12" s="35">
        <v>0.96032808881220189</v>
      </c>
      <c r="E12" s="35">
        <v>4.7620024740455316</v>
      </c>
      <c r="F12" s="35">
        <v>652.08533658332465</v>
      </c>
      <c r="G12" s="35">
        <v>4296.0789000206632</v>
      </c>
      <c r="H12" s="35">
        <v>525.22497576809155</v>
      </c>
      <c r="I12" s="35">
        <v>875.34220566270392</v>
      </c>
      <c r="J12" s="35">
        <v>4000.8009505513905</v>
      </c>
      <c r="K12" s="35">
        <v>1332.5653689293169</v>
      </c>
      <c r="L12" s="35">
        <v>354.36980153944683</v>
      </c>
      <c r="M12" s="35">
        <v>1550.6129460057673</v>
      </c>
      <c r="N12" s="35">
        <v>3447.1095190279857</v>
      </c>
      <c r="O12" s="35">
        <v>143.72315905523965</v>
      </c>
      <c r="P12" s="35">
        <v>4634.8537806444401</v>
      </c>
      <c r="Q12" s="35">
        <v>18905.039744192458</v>
      </c>
      <c r="R12" s="35">
        <v>4923.4504741221936</v>
      </c>
      <c r="S12" s="35">
        <v>13935.25616517199</v>
      </c>
      <c r="T12" s="35">
        <v>0</v>
      </c>
      <c r="U12" s="37">
        <f t="shared" si="0"/>
        <v>59588.358787708392</v>
      </c>
      <c r="V12" s="35">
        <v>11868.140801710098</v>
      </c>
      <c r="W12" s="35">
        <v>0</v>
      </c>
      <c r="X12" s="35">
        <v>0</v>
      </c>
      <c r="Y12" s="35">
        <v>260403.32455223557</v>
      </c>
      <c r="Z12" s="35">
        <v>3.087507471370728E-2</v>
      </c>
      <c r="AA12" s="35">
        <v>285.1449832711823</v>
      </c>
      <c r="AB12" s="37">
        <f t="shared" si="1"/>
        <v>272556.64121229161</v>
      </c>
      <c r="AC12" s="37">
        <f t="shared" si="2"/>
        <v>332145</v>
      </c>
    </row>
    <row r="13" spans="1:29" ht="14.25" customHeight="1" x14ac:dyDescent="0.2">
      <c r="A13" s="29">
        <v>11</v>
      </c>
      <c r="B13" s="29" t="s">
        <v>400</v>
      </c>
      <c r="C13" s="35">
        <v>24.281032099859583</v>
      </c>
      <c r="D13" s="35">
        <v>10.799840579021375</v>
      </c>
      <c r="E13" s="35">
        <v>7.9658598150421325</v>
      </c>
      <c r="F13" s="35">
        <v>1265.2120465544947</v>
      </c>
      <c r="G13" s="35">
        <v>17596.255716607109</v>
      </c>
      <c r="H13" s="35">
        <v>2854.0915335093578</v>
      </c>
      <c r="I13" s="35">
        <v>1392.9360100911838</v>
      </c>
      <c r="J13" s="35">
        <v>18634.238823456741</v>
      </c>
      <c r="K13" s="35">
        <v>5226.0300582160598</v>
      </c>
      <c r="L13" s="35">
        <v>1233.6096705591249</v>
      </c>
      <c r="M13" s="35">
        <v>48419.471704229261</v>
      </c>
      <c r="N13" s="35">
        <v>24866.170695694203</v>
      </c>
      <c r="O13" s="35">
        <v>1095.2389145682509</v>
      </c>
      <c r="P13" s="35">
        <v>55247.927373609047</v>
      </c>
      <c r="Q13" s="35">
        <v>25499.229195864587</v>
      </c>
      <c r="R13" s="35">
        <v>4184.9145622601645</v>
      </c>
      <c r="S13" s="35">
        <v>3807.6771147466534</v>
      </c>
      <c r="T13" s="35">
        <v>0</v>
      </c>
      <c r="U13" s="37">
        <f t="shared" si="0"/>
        <v>211366.05015246017</v>
      </c>
      <c r="V13" s="35">
        <v>10939.962130231506</v>
      </c>
      <c r="W13" s="35">
        <v>0</v>
      </c>
      <c r="X13" s="35">
        <v>0</v>
      </c>
      <c r="Y13" s="35">
        <v>115914.27515663853</v>
      </c>
      <c r="Z13" s="35">
        <v>82084.409017072336</v>
      </c>
      <c r="AA13" s="35">
        <v>2846.3035435974452</v>
      </c>
      <c r="AB13" s="37">
        <f t="shared" si="1"/>
        <v>211784.94984753983</v>
      </c>
      <c r="AC13" s="37">
        <f t="shared" si="2"/>
        <v>423151</v>
      </c>
    </row>
    <row r="14" spans="1:29" ht="14.25" customHeight="1" x14ac:dyDescent="0.2">
      <c r="A14" s="29">
        <v>12</v>
      </c>
      <c r="B14" s="29" t="s">
        <v>401</v>
      </c>
      <c r="C14" s="35">
        <v>7196.7433242154339</v>
      </c>
      <c r="D14" s="35">
        <v>2561.5775419163397</v>
      </c>
      <c r="E14" s="35">
        <v>632.00470061627072</v>
      </c>
      <c r="F14" s="35">
        <v>7694.8080647476281</v>
      </c>
      <c r="G14" s="35">
        <v>60704.937832817981</v>
      </c>
      <c r="H14" s="35">
        <v>10360.129019429538</v>
      </c>
      <c r="I14" s="35">
        <v>8692.7625058125959</v>
      </c>
      <c r="J14" s="35">
        <v>36119.079714372216</v>
      </c>
      <c r="K14" s="35">
        <v>16820.892414551912</v>
      </c>
      <c r="L14" s="35">
        <v>4702.235383164938</v>
      </c>
      <c r="M14" s="35">
        <v>12908.979135730913</v>
      </c>
      <c r="N14" s="35">
        <v>85620.972013086604</v>
      </c>
      <c r="O14" s="35">
        <v>24411.595360291121</v>
      </c>
      <c r="P14" s="35">
        <v>16919.734163129451</v>
      </c>
      <c r="Q14" s="35">
        <v>59698.453900884968</v>
      </c>
      <c r="R14" s="35">
        <v>8729.3399071010463</v>
      </c>
      <c r="S14" s="35">
        <v>4115.5670342114363</v>
      </c>
      <c r="T14" s="35">
        <v>0</v>
      </c>
      <c r="U14" s="37">
        <f t="shared" si="0"/>
        <v>367889.81201608042</v>
      </c>
      <c r="V14" s="35">
        <v>7218.1298367347235</v>
      </c>
      <c r="W14" s="35">
        <v>1933.2430149365136</v>
      </c>
      <c r="X14" s="35">
        <v>298.51053332071848</v>
      </c>
      <c r="Y14" s="35">
        <v>318773.92546943307</v>
      </c>
      <c r="Z14" s="35">
        <v>625.03904309448421</v>
      </c>
      <c r="AA14" s="35">
        <v>0.34008639998080431</v>
      </c>
      <c r="AB14" s="37">
        <f t="shared" si="1"/>
        <v>328849.18798391952</v>
      </c>
      <c r="AC14" s="37">
        <f t="shared" si="2"/>
        <v>696739</v>
      </c>
    </row>
    <row r="15" spans="1:29" ht="14.25" customHeight="1" x14ac:dyDescent="0.2">
      <c r="A15" s="29">
        <v>13</v>
      </c>
      <c r="B15" s="29" t="s">
        <v>402</v>
      </c>
      <c r="C15" s="35">
        <v>5.7877107645301535</v>
      </c>
      <c r="D15" s="35">
        <v>5.0642469189638843</v>
      </c>
      <c r="E15" s="35">
        <v>7.2346384556626919</v>
      </c>
      <c r="F15" s="35">
        <v>459.3995419345809</v>
      </c>
      <c r="G15" s="35">
        <v>5488.9201963112855</v>
      </c>
      <c r="H15" s="35">
        <v>1386.8801919505381</v>
      </c>
      <c r="I15" s="35">
        <v>980.29351074229487</v>
      </c>
      <c r="J15" s="35">
        <v>39024.363293690127</v>
      </c>
      <c r="K15" s="35">
        <v>3946.4952775639986</v>
      </c>
      <c r="L15" s="35">
        <v>6593.6494884909771</v>
      </c>
      <c r="M15" s="35">
        <v>4261.2020503853255</v>
      </c>
      <c r="N15" s="35">
        <v>4565.0568655231582</v>
      </c>
      <c r="O15" s="35">
        <v>2082.8524113852891</v>
      </c>
      <c r="P15" s="35">
        <v>11169.558311697632</v>
      </c>
      <c r="Q15" s="35">
        <v>3020.4615552391742</v>
      </c>
      <c r="R15" s="35">
        <v>6620.4176507769298</v>
      </c>
      <c r="S15" s="35">
        <v>7157.9512880326665</v>
      </c>
      <c r="T15" s="35">
        <v>0</v>
      </c>
      <c r="U15" s="37">
        <f t="shared" si="0"/>
        <v>96775.588229863148</v>
      </c>
      <c r="V15" s="35">
        <v>3077.2739492591654</v>
      </c>
      <c r="W15" s="35">
        <v>0</v>
      </c>
      <c r="X15" s="35">
        <v>0</v>
      </c>
      <c r="Y15" s="35">
        <v>576057.13782087772</v>
      </c>
      <c r="Z15" s="35">
        <v>0</v>
      </c>
      <c r="AA15" s="35">
        <v>0</v>
      </c>
      <c r="AB15" s="37">
        <f t="shared" si="1"/>
        <v>579134.41177013691</v>
      </c>
      <c r="AC15" s="37">
        <f t="shared" si="2"/>
        <v>675910</v>
      </c>
    </row>
    <row r="16" spans="1:29" ht="14.25" customHeight="1" x14ac:dyDescent="0.2">
      <c r="A16" s="29">
        <v>14</v>
      </c>
      <c r="B16" s="29" t="s">
        <v>403</v>
      </c>
      <c r="C16" s="35">
        <v>1119.386963607152</v>
      </c>
      <c r="D16" s="35">
        <v>538.01005062566651</v>
      </c>
      <c r="E16" s="35">
        <v>232.44931891199977</v>
      </c>
      <c r="F16" s="35">
        <v>29036.021361729221</v>
      </c>
      <c r="G16" s="35">
        <v>142552.66071293189</v>
      </c>
      <c r="H16" s="35">
        <v>16668.226757244927</v>
      </c>
      <c r="I16" s="35">
        <v>12347.918436868655</v>
      </c>
      <c r="J16" s="35">
        <v>116229.31805677254</v>
      </c>
      <c r="K16" s="35">
        <v>30693.699247480181</v>
      </c>
      <c r="L16" s="35">
        <v>8919.2072201309547</v>
      </c>
      <c r="M16" s="35">
        <v>55689.119563394976</v>
      </c>
      <c r="N16" s="35">
        <v>56568.886786359995</v>
      </c>
      <c r="O16" s="35">
        <v>6464.9573966135022</v>
      </c>
      <c r="P16" s="35">
        <v>67298.470160056662</v>
      </c>
      <c r="Q16" s="35">
        <v>84256.163993067603</v>
      </c>
      <c r="R16" s="35">
        <v>22176.720771007604</v>
      </c>
      <c r="S16" s="35">
        <v>18621.529820085299</v>
      </c>
      <c r="T16" s="35">
        <v>0</v>
      </c>
      <c r="U16" s="37">
        <f t="shared" si="0"/>
        <v>669412.74661688867</v>
      </c>
      <c r="V16" s="35">
        <v>51583.980315144436</v>
      </c>
      <c r="W16" s="35">
        <v>1.7885086197690776</v>
      </c>
      <c r="X16" s="35">
        <v>36277.577908964333</v>
      </c>
      <c r="Y16" s="35">
        <v>42918.221855798365</v>
      </c>
      <c r="Z16" s="35">
        <v>8003.9743475323585</v>
      </c>
      <c r="AA16" s="35">
        <v>-379.2895529480063</v>
      </c>
      <c r="AB16" s="37">
        <f t="shared" si="1"/>
        <v>138406.25338311124</v>
      </c>
      <c r="AC16" s="37">
        <f t="shared" si="2"/>
        <v>807818.99999999988</v>
      </c>
    </row>
    <row r="17" spans="1:29" ht="14.25" customHeight="1" x14ac:dyDescent="0.2">
      <c r="A17" s="29">
        <v>15</v>
      </c>
      <c r="B17" s="29" t="s">
        <v>404</v>
      </c>
      <c r="C17" s="35">
        <v>259.55190000693079</v>
      </c>
      <c r="D17" s="35">
        <v>95.838889410300908</v>
      </c>
      <c r="E17" s="35">
        <v>23.509002716729249</v>
      </c>
      <c r="F17" s="35">
        <v>1109.6396714699622</v>
      </c>
      <c r="G17" s="35">
        <v>8862.1979043343981</v>
      </c>
      <c r="H17" s="35">
        <v>889.57046647258062</v>
      </c>
      <c r="I17" s="35">
        <v>443.63475443176668</v>
      </c>
      <c r="J17" s="35">
        <v>4461.5083437878693</v>
      </c>
      <c r="K17" s="35">
        <v>1645.4464875691863</v>
      </c>
      <c r="L17" s="35">
        <v>418.36482179657207</v>
      </c>
      <c r="M17" s="35">
        <v>1481.8477394896372</v>
      </c>
      <c r="N17" s="35">
        <v>1703.397804086012</v>
      </c>
      <c r="O17" s="35">
        <v>227.61571298131469</v>
      </c>
      <c r="P17" s="35">
        <v>3443.1226150595462</v>
      </c>
      <c r="Q17" s="35">
        <v>3023.8498662040743</v>
      </c>
      <c r="R17" s="35">
        <v>1328.2239508566706</v>
      </c>
      <c r="S17" s="35">
        <v>1063.5019665244381</v>
      </c>
      <c r="T17" s="35">
        <v>0</v>
      </c>
      <c r="U17" s="37">
        <f t="shared" si="0"/>
        <v>30480.821897197988</v>
      </c>
      <c r="V17" s="35">
        <v>2691.8107418780264</v>
      </c>
      <c r="W17" s="35">
        <v>1417010.4382689446</v>
      </c>
      <c r="X17" s="35">
        <v>314.40516980867585</v>
      </c>
      <c r="Y17" s="35">
        <v>18933.492638049469</v>
      </c>
      <c r="Z17" s="35">
        <v>24678.177489641035</v>
      </c>
      <c r="AA17" s="35">
        <v>329.85379448008899</v>
      </c>
      <c r="AB17" s="37">
        <f t="shared" si="1"/>
        <v>1463958.178102802</v>
      </c>
      <c r="AC17" s="37">
        <f t="shared" si="2"/>
        <v>1494439</v>
      </c>
    </row>
    <row r="18" spans="1:29" ht="14.25" customHeight="1" x14ac:dyDescent="0.2">
      <c r="A18" s="29">
        <v>16</v>
      </c>
      <c r="B18" s="29" t="s">
        <v>405</v>
      </c>
      <c r="C18" s="35">
        <v>2.83201104658179</v>
      </c>
      <c r="D18" s="35">
        <v>0.95565572456363601</v>
      </c>
      <c r="E18" s="35">
        <v>2.6473206222978527E-2</v>
      </c>
      <c r="F18" s="35">
        <v>340.06528775649446</v>
      </c>
      <c r="G18" s="35">
        <v>896.68087660506899</v>
      </c>
      <c r="H18" s="35">
        <v>172.86127638083499</v>
      </c>
      <c r="I18" s="35">
        <v>5.8363822964324932</v>
      </c>
      <c r="J18" s="35">
        <v>1274.546459726768</v>
      </c>
      <c r="K18" s="35">
        <v>2010.6830377553044</v>
      </c>
      <c r="L18" s="35">
        <v>25.072125943889112</v>
      </c>
      <c r="M18" s="35">
        <v>80.310820213249357</v>
      </c>
      <c r="N18" s="35">
        <v>2430.0954751098902</v>
      </c>
      <c r="O18" s="35">
        <v>7.6274840860702229</v>
      </c>
      <c r="P18" s="35">
        <v>7481.2171432413706</v>
      </c>
      <c r="Q18" s="35">
        <v>1433.8389088835204</v>
      </c>
      <c r="R18" s="35">
        <v>39493.647164326539</v>
      </c>
      <c r="S18" s="35">
        <v>614.50235490889304</v>
      </c>
      <c r="T18" s="35">
        <v>0</v>
      </c>
      <c r="U18" s="37">
        <f t="shared" si="0"/>
        <v>56270.798937211701</v>
      </c>
      <c r="V18" s="35">
        <v>517.35004389138726</v>
      </c>
      <c r="W18" s="35">
        <v>46626.918905809602</v>
      </c>
      <c r="X18" s="35">
        <v>8936.5615859992813</v>
      </c>
      <c r="Y18" s="35">
        <v>359808.44792784029</v>
      </c>
      <c r="Z18" s="35">
        <v>796.75459774609453</v>
      </c>
      <c r="AA18" s="35">
        <v>200.1680015016864</v>
      </c>
      <c r="AB18" s="37">
        <f t="shared" si="1"/>
        <v>416886.20106278831</v>
      </c>
      <c r="AC18" s="37">
        <f t="shared" si="2"/>
        <v>473157</v>
      </c>
    </row>
    <row r="19" spans="1:29" ht="14.25" customHeight="1" x14ac:dyDescent="0.2">
      <c r="A19" s="29">
        <v>17</v>
      </c>
      <c r="B19" s="29" t="s">
        <v>406</v>
      </c>
      <c r="C19" s="35">
        <v>148.51446001663737</v>
      </c>
      <c r="D19" s="35">
        <v>50.357308228031556</v>
      </c>
      <c r="E19" s="35">
        <v>28.332883838225086</v>
      </c>
      <c r="F19" s="35">
        <v>1543.2721483515029</v>
      </c>
      <c r="G19" s="35">
        <v>5541.9313805580268</v>
      </c>
      <c r="H19" s="35">
        <v>838.86439774795042</v>
      </c>
      <c r="I19" s="35">
        <v>201.4086482184963</v>
      </c>
      <c r="J19" s="35">
        <v>4753.0817717391947</v>
      </c>
      <c r="K19" s="35">
        <v>1994.7374537894345</v>
      </c>
      <c r="L19" s="35">
        <v>579.56118817529523</v>
      </c>
      <c r="M19" s="35">
        <v>7660.756854872242</v>
      </c>
      <c r="N19" s="35">
        <v>2592.5550922316397</v>
      </c>
      <c r="O19" s="35">
        <v>199.28316640498514</v>
      </c>
      <c r="P19" s="35">
        <v>3749.0680243878087</v>
      </c>
      <c r="Q19" s="35">
        <v>3472.0558329272203</v>
      </c>
      <c r="R19" s="35">
        <v>3654.2825399234066</v>
      </c>
      <c r="S19" s="35">
        <v>2786.459790610098</v>
      </c>
      <c r="T19" s="35">
        <v>0</v>
      </c>
      <c r="U19" s="37">
        <f t="shared" si="0"/>
        <v>39794.522942020194</v>
      </c>
      <c r="V19" s="35">
        <v>3010.8233952337059</v>
      </c>
      <c r="W19" s="35">
        <v>0</v>
      </c>
      <c r="X19" s="35">
        <v>58236.010364654394</v>
      </c>
      <c r="Y19" s="35">
        <v>129837.58860003075</v>
      </c>
      <c r="Z19" s="35">
        <v>54.830736853773388</v>
      </c>
      <c r="AA19" s="35">
        <v>741.22396120713779</v>
      </c>
      <c r="AB19" s="37">
        <f t="shared" si="1"/>
        <v>191880.47705797976</v>
      </c>
      <c r="AC19" s="37">
        <f t="shared" si="2"/>
        <v>231674.99999999994</v>
      </c>
    </row>
    <row r="20" spans="1:29" ht="14.25" customHeight="1" x14ac:dyDescent="0.2">
      <c r="A20" s="29">
        <v>18</v>
      </c>
      <c r="B20" s="29" t="s">
        <v>407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7">
        <f t="shared" si="0"/>
        <v>0</v>
      </c>
      <c r="V20" s="35">
        <v>0</v>
      </c>
      <c r="W20" s="35">
        <v>0</v>
      </c>
      <c r="X20" s="35">
        <v>0</v>
      </c>
      <c r="Y20" s="35">
        <v>75158</v>
      </c>
      <c r="Z20" s="35">
        <v>0</v>
      </c>
      <c r="AA20" s="35">
        <v>0</v>
      </c>
      <c r="AB20" s="37">
        <f t="shared" si="1"/>
        <v>75158</v>
      </c>
      <c r="AC20" s="37">
        <f t="shared" si="2"/>
        <v>75158</v>
      </c>
    </row>
    <row r="21" spans="1:29" ht="14.25" customHeight="1" x14ac:dyDescent="0.2">
      <c r="B21" s="30" t="s">
        <v>416</v>
      </c>
      <c r="C21" s="39">
        <f t="shared" ref="C21:AC21" si="3">SUM(C3:C20)</f>
        <v>164874.60940364999</v>
      </c>
      <c r="D21" s="39">
        <f t="shared" si="3"/>
        <v>73022.985774005894</v>
      </c>
      <c r="E21" s="39">
        <f t="shared" si="3"/>
        <v>9179.4762526583709</v>
      </c>
      <c r="F21" s="39">
        <f t="shared" si="3"/>
        <v>162441.15452867339</v>
      </c>
      <c r="G21" s="39">
        <f t="shared" si="3"/>
        <v>2123491.8263696139</v>
      </c>
      <c r="H21" s="39">
        <f t="shared" si="3"/>
        <v>197963.5811474318</v>
      </c>
      <c r="I21" s="39">
        <f t="shared" si="3"/>
        <v>270799.51383753942</v>
      </c>
      <c r="J21" s="39">
        <f t="shared" si="3"/>
        <v>468550.55557818152</v>
      </c>
      <c r="K21" s="39">
        <f t="shared" si="3"/>
        <v>307349.85856338334</v>
      </c>
      <c r="L21" s="39">
        <f t="shared" si="3"/>
        <v>145750.71512106486</v>
      </c>
      <c r="M21" s="39">
        <f t="shared" si="3"/>
        <v>169242.7942366018</v>
      </c>
      <c r="N21" s="39">
        <f t="shared" si="3"/>
        <v>204603.06790906074</v>
      </c>
      <c r="O21" s="39">
        <f t="shared" si="3"/>
        <v>48390.658301563773</v>
      </c>
      <c r="P21" s="39">
        <f t="shared" si="3"/>
        <v>256660.03144881784</v>
      </c>
      <c r="Q21" s="39">
        <f t="shared" si="3"/>
        <v>328492.22829146252</v>
      </c>
      <c r="R21" s="39">
        <f t="shared" si="3"/>
        <v>155702.90085937903</v>
      </c>
      <c r="S21" s="39">
        <f t="shared" si="3"/>
        <v>90719.068877300058</v>
      </c>
      <c r="T21" s="39">
        <f t="shared" si="3"/>
        <v>0</v>
      </c>
      <c r="U21" s="39">
        <f t="shared" si="3"/>
        <v>5177235.026500389</v>
      </c>
      <c r="V21" s="39">
        <f t="shared" si="3"/>
        <v>998192.73059561476</v>
      </c>
      <c r="W21" s="39">
        <f t="shared" si="3"/>
        <v>1471788.1763890856</v>
      </c>
      <c r="X21" s="39">
        <f t="shared" si="3"/>
        <v>104063.0655627474</v>
      </c>
      <c r="Y21" s="39">
        <f t="shared" si="3"/>
        <v>4037491.7329558958</v>
      </c>
      <c r="Z21" s="39">
        <f t="shared" si="3"/>
        <v>952157.66648025787</v>
      </c>
      <c r="AA21" s="39">
        <f t="shared" si="3"/>
        <v>862.60151600955237</v>
      </c>
      <c r="AB21" s="39">
        <f t="shared" si="3"/>
        <v>7564555.973499611</v>
      </c>
      <c r="AC21" s="39">
        <f t="shared" si="3"/>
        <v>12741791</v>
      </c>
    </row>
    <row r="23" spans="1:29" ht="14.25" customHeight="1" x14ac:dyDescent="0.2">
      <c r="A23" s="29">
        <v>1</v>
      </c>
      <c r="B23" s="29" t="s">
        <v>371</v>
      </c>
      <c r="C23" s="35">
        <v>303.11136578623257</v>
      </c>
      <c r="D23" s="35">
        <v>275.59308344528654</v>
      </c>
      <c r="E23" s="35">
        <v>10.772551354532945</v>
      </c>
      <c r="F23" s="35">
        <v>0.83002200898771672</v>
      </c>
      <c r="G23" s="35">
        <v>7140.8716212639738</v>
      </c>
      <c r="H23" s="35">
        <v>1.7687167808831101</v>
      </c>
      <c r="I23" s="35">
        <v>8.5001933263330436</v>
      </c>
      <c r="J23" s="35">
        <v>314.33613289264957</v>
      </c>
      <c r="K23" s="35">
        <v>0.52209212473119793</v>
      </c>
      <c r="L23" s="35">
        <v>185.57739815691227</v>
      </c>
      <c r="M23" s="35">
        <v>1.1445049992838976</v>
      </c>
      <c r="N23" s="35">
        <v>0.82743413283991751</v>
      </c>
      <c r="O23" s="35">
        <v>0.39195069041246638</v>
      </c>
      <c r="P23" s="35">
        <v>7.392472124872798</v>
      </c>
      <c r="Q23" s="35">
        <v>135.46858014168569</v>
      </c>
      <c r="R23" s="35">
        <v>12.813720995388216</v>
      </c>
      <c r="S23" s="35">
        <v>17.329260146230169</v>
      </c>
      <c r="T23" s="35">
        <v>0</v>
      </c>
      <c r="U23" s="37">
        <f>SUM(C23:T23)</f>
        <v>8417.2511003712352</v>
      </c>
      <c r="V23" s="35">
        <v>0</v>
      </c>
      <c r="W23" s="35">
        <v>1.9587097862841412</v>
      </c>
      <c r="X23" s="35">
        <v>0</v>
      </c>
      <c r="Y23" s="35">
        <v>4444.843206663164</v>
      </c>
      <c r="Z23" s="35">
        <v>35.456178877154606</v>
      </c>
      <c r="AA23" s="35">
        <v>860.54567458455767</v>
      </c>
      <c r="AB23" s="37">
        <f>SUM(V23:AA23)</f>
        <v>5342.8037699111601</v>
      </c>
      <c r="AC23" s="37">
        <f>SUM(AB23,U23)</f>
        <v>13760.054870282394</v>
      </c>
    </row>
    <row r="24" spans="1:29" ht="14.25" customHeight="1" x14ac:dyDescent="0.2">
      <c r="A24" s="29">
        <v>2</v>
      </c>
      <c r="B24" s="29" t="s">
        <v>373</v>
      </c>
      <c r="C24" s="35">
        <v>21.920862038926156</v>
      </c>
      <c r="D24" s="35">
        <v>39.925377123880722</v>
      </c>
      <c r="E24" s="35">
        <v>12.355849268995639</v>
      </c>
      <c r="F24" s="35">
        <v>3.1596695666313095</v>
      </c>
      <c r="G24" s="35">
        <v>631.10500621907227</v>
      </c>
      <c r="H24" s="35">
        <v>1.3861603309574964</v>
      </c>
      <c r="I24" s="35">
        <v>22.086536848516754</v>
      </c>
      <c r="J24" s="35">
        <v>22.623721251723879</v>
      </c>
      <c r="K24" s="35">
        <v>1.8125406196134835</v>
      </c>
      <c r="L24" s="35">
        <v>35.789743758551737</v>
      </c>
      <c r="M24" s="35">
        <v>3.6678639152253671</v>
      </c>
      <c r="N24" s="35">
        <v>3.1539163985189411</v>
      </c>
      <c r="O24" s="35">
        <v>1.1396997635397614</v>
      </c>
      <c r="P24" s="35">
        <v>4.4046931093184538</v>
      </c>
      <c r="Q24" s="35">
        <v>16.01733655056514</v>
      </c>
      <c r="R24" s="35">
        <v>2.2777204593697249</v>
      </c>
      <c r="S24" s="35">
        <v>19.265529667559278</v>
      </c>
      <c r="T24" s="35">
        <v>0</v>
      </c>
      <c r="U24" s="37">
        <f t="shared" ref="U24:U40" si="4">SUM(C24:T24)</f>
        <v>842.092226890966</v>
      </c>
      <c r="V24" s="35">
        <v>0</v>
      </c>
      <c r="W24" s="35">
        <v>9.0858479624342958E-2</v>
      </c>
      <c r="X24" s="35">
        <v>0</v>
      </c>
      <c r="Y24" s="35">
        <v>459.41457894835639</v>
      </c>
      <c r="Z24" s="35">
        <v>70.149207982097607</v>
      </c>
      <c r="AA24" s="35">
        <v>26.306652986017106</v>
      </c>
      <c r="AB24" s="37">
        <f t="shared" ref="AB24:AB40" si="5">SUM(V24:AA24)</f>
        <v>555.96129839609534</v>
      </c>
      <c r="AC24" s="37">
        <f t="shared" ref="AC24:AC40" si="6">SUM(AB24,U24)</f>
        <v>1398.0535252870613</v>
      </c>
    </row>
    <row r="25" spans="1:29" ht="14.25" customHeight="1" x14ac:dyDescent="0.2">
      <c r="A25" s="29">
        <v>3</v>
      </c>
      <c r="B25" s="29" t="s">
        <v>375</v>
      </c>
      <c r="C25" s="35">
        <v>106.18130478940772</v>
      </c>
      <c r="D25" s="35">
        <v>102.74762134714599</v>
      </c>
      <c r="E25" s="35">
        <v>204.05048126818772</v>
      </c>
      <c r="F25" s="35">
        <v>0.38171930601101384</v>
      </c>
      <c r="G25" s="35">
        <v>705.83296693917691</v>
      </c>
      <c r="H25" s="35">
        <v>0.1321628201006903</v>
      </c>
      <c r="I25" s="35">
        <v>47.137835123040105</v>
      </c>
      <c r="J25" s="35">
        <v>10.847551525018952</v>
      </c>
      <c r="K25" s="35">
        <v>0.18799201326137827</v>
      </c>
      <c r="L25" s="35">
        <v>87.531773014140967</v>
      </c>
      <c r="M25" s="35">
        <v>0.36370032329123969</v>
      </c>
      <c r="N25" s="35">
        <v>0.32965390512956794</v>
      </c>
      <c r="O25" s="35">
        <v>9.5843784934125251E-2</v>
      </c>
      <c r="P25" s="35">
        <v>0.62583753182102686</v>
      </c>
      <c r="Q25" s="35">
        <v>33.60515585722591</v>
      </c>
      <c r="R25" s="35">
        <v>4.1928702901544295</v>
      </c>
      <c r="S25" s="35">
        <v>2.0524631674311213</v>
      </c>
      <c r="T25" s="35">
        <v>0</v>
      </c>
      <c r="U25" s="37">
        <f t="shared" si="4"/>
        <v>1306.2969330054789</v>
      </c>
      <c r="V25" s="35">
        <v>0</v>
      </c>
      <c r="W25" s="35">
        <v>0.18795857345423472</v>
      </c>
      <c r="X25" s="35">
        <v>0</v>
      </c>
      <c r="Y25" s="35">
        <v>2146.9215542541729</v>
      </c>
      <c r="Z25" s="35">
        <v>63.021591919584573</v>
      </c>
      <c r="AA25" s="35">
        <v>-28.924687346539184</v>
      </c>
      <c r="AB25" s="37">
        <f t="shared" si="5"/>
        <v>2181.2064174006723</v>
      </c>
      <c r="AC25" s="37">
        <f t="shared" si="6"/>
        <v>3487.5033504061512</v>
      </c>
    </row>
    <row r="26" spans="1:29" ht="14.25" customHeight="1" x14ac:dyDescent="0.2">
      <c r="A26" s="29">
        <v>4</v>
      </c>
      <c r="B26" s="29" t="s">
        <v>377</v>
      </c>
      <c r="C26" s="35">
        <v>37.894680976443126</v>
      </c>
      <c r="D26" s="35">
        <v>58.386537004301452</v>
      </c>
      <c r="E26" s="35">
        <v>1.9819084385532237</v>
      </c>
      <c r="F26" s="35">
        <v>1820.1730654125026</v>
      </c>
      <c r="G26" s="35">
        <v>39280.832547702375</v>
      </c>
      <c r="H26" s="35">
        <v>4373.3532703082519</v>
      </c>
      <c r="I26" s="35">
        <v>687.86939719511747</v>
      </c>
      <c r="J26" s="35">
        <v>27.929216825862845</v>
      </c>
      <c r="K26" s="35">
        <v>13.258292419523006</v>
      </c>
      <c r="L26" s="35">
        <v>10.482641456598241</v>
      </c>
      <c r="M26" s="35">
        <v>0.65625375125485719</v>
      </c>
      <c r="N26" s="35">
        <v>0.48640531119478925</v>
      </c>
      <c r="O26" s="35">
        <v>41.979503288770424</v>
      </c>
      <c r="P26" s="35">
        <v>24.01143189934313</v>
      </c>
      <c r="Q26" s="35">
        <v>14.246644665543593</v>
      </c>
      <c r="R26" s="35">
        <v>2.7820276993206248</v>
      </c>
      <c r="S26" s="35">
        <v>2.8651910585839655</v>
      </c>
      <c r="T26" s="35">
        <v>0</v>
      </c>
      <c r="U26" s="37">
        <f t="shared" si="4"/>
        <v>46399.189015413547</v>
      </c>
      <c r="V26" s="35">
        <v>0</v>
      </c>
      <c r="W26" s="35">
        <v>3.2150658649744013E-4</v>
      </c>
      <c r="X26" s="35">
        <v>0</v>
      </c>
      <c r="Y26" s="35">
        <v>103.73020455395962</v>
      </c>
      <c r="Z26" s="35">
        <v>1363.4975628665811</v>
      </c>
      <c r="AA26" s="35">
        <v>-884.64487659072222</v>
      </c>
      <c r="AB26" s="37">
        <f t="shared" si="5"/>
        <v>582.58321233640493</v>
      </c>
      <c r="AC26" s="37">
        <f t="shared" si="6"/>
        <v>46981.772227749949</v>
      </c>
    </row>
    <row r="27" spans="1:29" ht="14.25" customHeight="1" x14ac:dyDescent="0.2">
      <c r="A27" s="29">
        <v>5</v>
      </c>
      <c r="B27" s="29" t="s">
        <v>382</v>
      </c>
      <c r="C27" s="35">
        <v>26608.44915210165</v>
      </c>
      <c r="D27" s="35">
        <v>5408.5891269567965</v>
      </c>
      <c r="E27" s="35">
        <v>264.77703111279567</v>
      </c>
      <c r="F27" s="35">
        <v>21149.903981865136</v>
      </c>
      <c r="G27" s="35">
        <v>324625.01808834885</v>
      </c>
      <c r="H27" s="35">
        <v>6683.2242288142515</v>
      </c>
      <c r="I27" s="35">
        <v>23023.251680083304</v>
      </c>
      <c r="J27" s="35">
        <v>15486.686289700761</v>
      </c>
      <c r="K27" s="35">
        <v>16781.527586630786</v>
      </c>
      <c r="L27" s="35">
        <v>6639.4823081432578</v>
      </c>
      <c r="M27" s="35">
        <v>3729.1456790141947</v>
      </c>
      <c r="N27" s="35">
        <v>583.53463881906418</v>
      </c>
      <c r="O27" s="35">
        <v>796.63862054390836</v>
      </c>
      <c r="P27" s="35">
        <v>7830.8407872713069</v>
      </c>
      <c r="Q27" s="35">
        <v>8643.5794193193251</v>
      </c>
      <c r="R27" s="35">
        <v>9834.8875992983394</v>
      </c>
      <c r="S27" s="35">
        <v>3049.7947859956275</v>
      </c>
      <c r="T27" s="35">
        <v>0</v>
      </c>
      <c r="U27" s="37">
        <f t="shared" si="4"/>
        <v>481139.33100401936</v>
      </c>
      <c r="V27" s="35">
        <v>0</v>
      </c>
      <c r="W27" s="35">
        <v>1668.8898876545154</v>
      </c>
      <c r="X27" s="35">
        <v>0</v>
      </c>
      <c r="Y27" s="35">
        <v>166330.05374689508</v>
      </c>
      <c r="Z27" s="35">
        <v>106886.58787441203</v>
      </c>
      <c r="AA27" s="35">
        <v>604.67467686353029</v>
      </c>
      <c r="AB27" s="37">
        <f t="shared" si="5"/>
        <v>275490.20618582517</v>
      </c>
      <c r="AC27" s="37">
        <f t="shared" si="6"/>
        <v>756629.53718984453</v>
      </c>
    </row>
    <row r="28" spans="1:29" ht="14.25" customHeight="1" x14ac:dyDescent="0.2">
      <c r="A28" s="29">
        <v>6</v>
      </c>
      <c r="B28" s="29" t="s">
        <v>394</v>
      </c>
      <c r="C28" s="35">
        <v>156.86114778414594</v>
      </c>
      <c r="D28" s="35">
        <v>92.679658832914654</v>
      </c>
      <c r="E28" s="35">
        <v>8.4405700170860989</v>
      </c>
      <c r="F28" s="35">
        <v>52.029954908549485</v>
      </c>
      <c r="G28" s="35">
        <v>611.9242603288925</v>
      </c>
      <c r="H28" s="35">
        <v>1894.1538617289746</v>
      </c>
      <c r="I28" s="35">
        <v>11.834966148801291</v>
      </c>
      <c r="J28" s="35">
        <v>464.64578022665296</v>
      </c>
      <c r="K28" s="35">
        <v>58.015120192659175</v>
      </c>
      <c r="L28" s="35">
        <v>76.711795047519729</v>
      </c>
      <c r="M28" s="35">
        <v>64.873419844729256</v>
      </c>
      <c r="N28" s="35">
        <v>46.196615941508661</v>
      </c>
      <c r="O28" s="35">
        <v>18.266874644478666</v>
      </c>
      <c r="P28" s="35">
        <v>203.68810251651857</v>
      </c>
      <c r="Q28" s="35">
        <v>175.44852859047646</v>
      </c>
      <c r="R28" s="35">
        <v>91.326543931575046</v>
      </c>
      <c r="S28" s="35">
        <v>91.605970268502986</v>
      </c>
      <c r="T28" s="35">
        <v>0</v>
      </c>
      <c r="U28" s="37">
        <f t="shared" si="4"/>
        <v>4118.703170953987</v>
      </c>
      <c r="V28" s="35">
        <v>0</v>
      </c>
      <c r="W28" s="35">
        <v>0</v>
      </c>
      <c r="X28" s="35">
        <v>0</v>
      </c>
      <c r="Y28" s="35">
        <v>2041.3511324341684</v>
      </c>
      <c r="Z28" s="35">
        <v>0</v>
      </c>
      <c r="AA28" s="35">
        <v>0</v>
      </c>
      <c r="AB28" s="37">
        <f t="shared" si="5"/>
        <v>2041.3511324341684</v>
      </c>
      <c r="AC28" s="37">
        <f t="shared" si="6"/>
        <v>6160.0543033881549</v>
      </c>
    </row>
    <row r="29" spans="1:29" ht="14.25" customHeight="1" x14ac:dyDescent="0.2">
      <c r="A29" s="29">
        <v>7</v>
      </c>
      <c r="B29" s="29" t="s">
        <v>395</v>
      </c>
      <c r="C29" s="35">
        <v>10.81328706834905</v>
      </c>
      <c r="D29" s="35">
        <v>3.3498510688703247</v>
      </c>
      <c r="E29" s="35">
        <v>2.001758100182101</v>
      </c>
      <c r="F29" s="35">
        <v>339.63937919890856</v>
      </c>
      <c r="G29" s="35">
        <v>325.19989452529251</v>
      </c>
      <c r="H29" s="35">
        <v>47.734923415496233</v>
      </c>
      <c r="I29" s="35">
        <v>418.69482633676142</v>
      </c>
      <c r="J29" s="35">
        <v>220.28400813537451</v>
      </c>
      <c r="K29" s="35">
        <v>211.3216986957685</v>
      </c>
      <c r="L29" s="35">
        <v>45.78237156287755</v>
      </c>
      <c r="M29" s="35">
        <v>230.1829283340644</v>
      </c>
      <c r="N29" s="35">
        <v>39.223621202392138</v>
      </c>
      <c r="O29" s="35">
        <v>25.869965655202915</v>
      </c>
      <c r="P29" s="35">
        <v>135.67741126421558</v>
      </c>
      <c r="Q29" s="35">
        <v>211.54479947786686</v>
      </c>
      <c r="R29" s="35">
        <v>61.28958110094166</v>
      </c>
      <c r="S29" s="35">
        <v>20.898572637417036</v>
      </c>
      <c r="T29" s="35">
        <v>0</v>
      </c>
      <c r="U29" s="37">
        <f t="shared" si="4"/>
        <v>2349.5088777799815</v>
      </c>
      <c r="V29" s="35">
        <v>0</v>
      </c>
      <c r="W29" s="35">
        <v>0</v>
      </c>
      <c r="X29" s="35">
        <v>0</v>
      </c>
      <c r="Y29" s="35">
        <v>106.5922458615029</v>
      </c>
      <c r="Z29" s="35">
        <v>1919.2491241637308</v>
      </c>
      <c r="AA29" s="35">
        <v>0.84650368902699102</v>
      </c>
      <c r="AB29" s="37">
        <f t="shared" si="5"/>
        <v>2026.6878737142608</v>
      </c>
      <c r="AC29" s="37">
        <f t="shared" si="6"/>
        <v>4376.1967514942426</v>
      </c>
    </row>
    <row r="30" spans="1:29" ht="14.25" customHeight="1" x14ac:dyDescent="0.2">
      <c r="A30" s="29">
        <v>8</v>
      </c>
      <c r="B30" s="29" t="s">
        <v>396</v>
      </c>
      <c r="C30" s="35">
        <v>118.10692667432224</v>
      </c>
      <c r="D30" s="35">
        <v>159.90339068172378</v>
      </c>
      <c r="E30" s="35">
        <v>8.884789746068126</v>
      </c>
      <c r="F30" s="35">
        <v>1132.5030637063333</v>
      </c>
      <c r="G30" s="35">
        <v>5321.8405967782592</v>
      </c>
      <c r="H30" s="35">
        <v>191.69170752728411</v>
      </c>
      <c r="I30" s="35">
        <v>289.72264642226139</v>
      </c>
      <c r="J30" s="35">
        <v>1205.1003340120749</v>
      </c>
      <c r="K30" s="35">
        <v>833.43481158060854</v>
      </c>
      <c r="L30" s="35">
        <v>237.98398698282571</v>
      </c>
      <c r="M30" s="35">
        <v>863.0667599731953</v>
      </c>
      <c r="N30" s="35">
        <v>113.15560441054811</v>
      </c>
      <c r="O30" s="35">
        <v>24.025267113286862</v>
      </c>
      <c r="P30" s="35">
        <v>519.2595144971549</v>
      </c>
      <c r="Q30" s="35">
        <v>854.15430898125396</v>
      </c>
      <c r="R30" s="35">
        <v>832.92309188604077</v>
      </c>
      <c r="S30" s="35">
        <v>123.85917523807019</v>
      </c>
      <c r="T30" s="35">
        <v>0</v>
      </c>
      <c r="U30" s="37">
        <f t="shared" si="4"/>
        <v>12829.615976211313</v>
      </c>
      <c r="V30" s="35">
        <v>0</v>
      </c>
      <c r="W30" s="35">
        <v>215.87775710030857</v>
      </c>
      <c r="X30" s="35">
        <v>0</v>
      </c>
      <c r="Y30" s="35">
        <v>5156.5750915852204</v>
      </c>
      <c r="Z30" s="35">
        <v>909.66852931822086</v>
      </c>
      <c r="AA30" s="35">
        <v>40.07240179478972</v>
      </c>
      <c r="AB30" s="37">
        <f t="shared" si="5"/>
        <v>6322.1937797985393</v>
      </c>
      <c r="AC30" s="37">
        <f t="shared" si="6"/>
        <v>19151.809756009854</v>
      </c>
    </row>
    <row r="31" spans="1:29" ht="14.25" customHeight="1" x14ac:dyDescent="0.2">
      <c r="A31" s="29">
        <v>9</v>
      </c>
      <c r="B31" s="29" t="s">
        <v>397</v>
      </c>
      <c r="C31" s="35">
        <v>39.001192237601188</v>
      </c>
      <c r="D31" s="35">
        <v>5.1116606561999998</v>
      </c>
      <c r="E31" s="35">
        <v>10.006464379420532</v>
      </c>
      <c r="F31" s="35">
        <v>3275.3640242452734</v>
      </c>
      <c r="G31" s="35">
        <v>4194.365000846311</v>
      </c>
      <c r="H31" s="35">
        <v>157.66992764556321</v>
      </c>
      <c r="I31" s="35">
        <v>244.6441036530353</v>
      </c>
      <c r="J31" s="35">
        <v>1666.2495872469583</v>
      </c>
      <c r="K31" s="35">
        <v>1561.4228153074846</v>
      </c>
      <c r="L31" s="35">
        <v>51.695259879775691</v>
      </c>
      <c r="M31" s="35">
        <v>315.59582556415489</v>
      </c>
      <c r="N31" s="35">
        <v>514.41409415662997</v>
      </c>
      <c r="O31" s="35">
        <v>23.15996018891429</v>
      </c>
      <c r="P31" s="35">
        <v>736.97900932412176</v>
      </c>
      <c r="Q31" s="35">
        <v>624.93992715682361</v>
      </c>
      <c r="R31" s="35">
        <v>507.0379186525962</v>
      </c>
      <c r="S31" s="35">
        <v>1657.7630156741088</v>
      </c>
      <c r="T31" s="35">
        <v>0</v>
      </c>
      <c r="U31" s="37">
        <f t="shared" si="4"/>
        <v>15585.419786814975</v>
      </c>
      <c r="V31" s="35">
        <v>0</v>
      </c>
      <c r="W31" s="35">
        <v>0</v>
      </c>
      <c r="X31" s="35">
        <v>0</v>
      </c>
      <c r="Y31" s="35">
        <v>6967.0487705376245</v>
      </c>
      <c r="Z31" s="35">
        <v>0.27456002095669296</v>
      </c>
      <c r="AA31" s="35">
        <v>-0.19273724241628931</v>
      </c>
      <c r="AB31" s="37">
        <f t="shared" si="5"/>
        <v>6967.1305933161648</v>
      </c>
      <c r="AC31" s="37">
        <f t="shared" si="6"/>
        <v>22552.550380131139</v>
      </c>
    </row>
    <row r="32" spans="1:29" ht="14.25" customHeight="1" x14ac:dyDescent="0.2">
      <c r="A32" s="29">
        <v>10</v>
      </c>
      <c r="B32" s="29" t="s">
        <v>398</v>
      </c>
      <c r="C32" s="35">
        <v>6.7420539070820755</v>
      </c>
      <c r="D32" s="35">
        <v>1.0975678500858952</v>
      </c>
      <c r="E32" s="35">
        <v>3.1811481888392228</v>
      </c>
      <c r="F32" s="35">
        <v>477.06379166339457</v>
      </c>
      <c r="G32" s="35">
        <v>2647.0267032949664</v>
      </c>
      <c r="H32" s="35">
        <v>223.84192043215216</v>
      </c>
      <c r="I32" s="35">
        <v>790.2062656046794</v>
      </c>
      <c r="J32" s="35">
        <v>2725.8673868332221</v>
      </c>
      <c r="K32" s="35">
        <v>515.97109501392049</v>
      </c>
      <c r="L32" s="35">
        <v>59.248841274094318</v>
      </c>
      <c r="M32" s="35">
        <v>783.6691697215324</v>
      </c>
      <c r="N32" s="35">
        <v>848.18670979314447</v>
      </c>
      <c r="O32" s="35">
        <v>53.949265348631101</v>
      </c>
      <c r="P32" s="35">
        <v>1103.4729657186767</v>
      </c>
      <c r="Q32" s="35">
        <v>2593.1108058459658</v>
      </c>
      <c r="R32" s="35">
        <v>545.88202477769335</v>
      </c>
      <c r="S32" s="35">
        <v>4971.1376077500654</v>
      </c>
      <c r="T32" s="35">
        <v>0</v>
      </c>
      <c r="U32" s="37">
        <f t="shared" si="4"/>
        <v>18349.655323018142</v>
      </c>
      <c r="V32" s="35">
        <v>0</v>
      </c>
      <c r="W32" s="35">
        <v>0</v>
      </c>
      <c r="X32" s="35">
        <v>0</v>
      </c>
      <c r="Y32" s="35">
        <v>20219.592148963246</v>
      </c>
      <c r="Z32" s="35">
        <v>0</v>
      </c>
      <c r="AA32" s="35">
        <v>0</v>
      </c>
      <c r="AB32" s="37">
        <f t="shared" si="5"/>
        <v>20219.592148963246</v>
      </c>
      <c r="AC32" s="37">
        <f t="shared" si="6"/>
        <v>38569.247471981391</v>
      </c>
    </row>
    <row r="33" spans="1:29" ht="14.25" customHeight="1" x14ac:dyDescent="0.2">
      <c r="A33" s="29">
        <v>11</v>
      </c>
      <c r="B33" s="29" t="s">
        <v>400</v>
      </c>
      <c r="C33" s="35">
        <v>2.2610294828543238</v>
      </c>
      <c r="D33" s="35">
        <v>0.99559044878058811</v>
      </c>
      <c r="E33" s="35">
        <v>0.21592272710044491</v>
      </c>
      <c r="F33" s="35">
        <v>71.517723050945619</v>
      </c>
      <c r="G33" s="35">
        <v>1021.0639970703179</v>
      </c>
      <c r="H33" s="35">
        <v>271.73858455961653</v>
      </c>
      <c r="I33" s="35">
        <v>71.488093743124139</v>
      </c>
      <c r="J33" s="35">
        <v>1414.701088640101</v>
      </c>
      <c r="K33" s="35">
        <v>427.84403918247403</v>
      </c>
      <c r="L33" s="35">
        <v>50.393244108061779</v>
      </c>
      <c r="M33" s="35">
        <v>2632.7000440661041</v>
      </c>
      <c r="N33" s="35">
        <v>2204.9938541985771</v>
      </c>
      <c r="O33" s="35">
        <v>69.715986136817293</v>
      </c>
      <c r="P33" s="35">
        <v>2694.9224831355291</v>
      </c>
      <c r="Q33" s="35">
        <v>2418.2333365263785</v>
      </c>
      <c r="R33" s="35">
        <v>325.62995778118278</v>
      </c>
      <c r="S33" s="35">
        <v>253.93577231244015</v>
      </c>
      <c r="T33" s="35">
        <v>0</v>
      </c>
      <c r="U33" s="37">
        <f t="shared" si="4"/>
        <v>13932.350747170407</v>
      </c>
      <c r="V33" s="35">
        <v>0</v>
      </c>
      <c r="W33" s="35">
        <v>0</v>
      </c>
      <c r="X33" s="35">
        <v>0</v>
      </c>
      <c r="Y33" s="35">
        <v>3559.6987733019387</v>
      </c>
      <c r="Z33" s="35">
        <v>8978.4392710932425</v>
      </c>
      <c r="AA33" s="35">
        <v>-18.471342509883154</v>
      </c>
      <c r="AB33" s="37">
        <f t="shared" si="5"/>
        <v>12519.666701885299</v>
      </c>
      <c r="AC33" s="37">
        <f t="shared" si="6"/>
        <v>26452.017449055704</v>
      </c>
    </row>
    <row r="34" spans="1:29" ht="14.25" customHeight="1" x14ac:dyDescent="0.2">
      <c r="A34" s="29">
        <v>12</v>
      </c>
      <c r="B34" s="29" t="s">
        <v>401</v>
      </c>
      <c r="C34" s="35">
        <v>388.00354823886744</v>
      </c>
      <c r="D34" s="35">
        <v>136.90981991864763</v>
      </c>
      <c r="E34" s="35">
        <v>34.627217953933837</v>
      </c>
      <c r="F34" s="35">
        <v>584.04845389632396</v>
      </c>
      <c r="G34" s="35">
        <v>3380.3931607293289</v>
      </c>
      <c r="H34" s="35">
        <v>575.23846823592339</v>
      </c>
      <c r="I34" s="35">
        <v>492.88199512747997</v>
      </c>
      <c r="J34" s="35">
        <v>1969.880485948745</v>
      </c>
      <c r="K34" s="35">
        <v>998.03010857055733</v>
      </c>
      <c r="L34" s="35">
        <v>258.7092519252202</v>
      </c>
      <c r="M34" s="35">
        <v>794.22728105002147</v>
      </c>
      <c r="N34" s="35">
        <v>4566.0121239432219</v>
      </c>
      <c r="O34" s="35">
        <v>1298.0976793960713</v>
      </c>
      <c r="P34" s="35">
        <v>944.013637766888</v>
      </c>
      <c r="Q34" s="35">
        <v>3254.2858167796194</v>
      </c>
      <c r="R34" s="35">
        <v>484.93287048312669</v>
      </c>
      <c r="S34" s="35">
        <v>220.95649627738823</v>
      </c>
      <c r="T34" s="35">
        <v>0</v>
      </c>
      <c r="U34" s="37">
        <f t="shared" si="4"/>
        <v>20381.248416241364</v>
      </c>
      <c r="V34" s="35">
        <v>0</v>
      </c>
      <c r="W34" s="35">
        <v>102.78522126681666</v>
      </c>
      <c r="X34" s="35">
        <v>34.985627941515645</v>
      </c>
      <c r="Y34" s="35">
        <v>16898.536905101417</v>
      </c>
      <c r="Z34" s="35">
        <v>58.312298754588852</v>
      </c>
      <c r="AA34" s="35">
        <v>3.817418483094711E-2</v>
      </c>
      <c r="AB34" s="37">
        <f t="shared" si="5"/>
        <v>17094.658227249172</v>
      </c>
      <c r="AC34" s="37">
        <f t="shared" si="6"/>
        <v>37475.90664349054</v>
      </c>
    </row>
    <row r="35" spans="1:29" ht="14.25" customHeight="1" x14ac:dyDescent="0.2">
      <c r="A35" s="29">
        <v>13</v>
      </c>
      <c r="B35" s="29" t="s">
        <v>402</v>
      </c>
      <c r="C35" s="35">
        <v>0.13297023452547957</v>
      </c>
      <c r="D35" s="35">
        <v>0.11634895520979463</v>
      </c>
      <c r="E35" s="35">
        <v>0.16621279315684948</v>
      </c>
      <c r="F35" s="35">
        <v>10.55451236545994</v>
      </c>
      <c r="G35" s="35">
        <v>126.10564616810169</v>
      </c>
      <c r="H35" s="35">
        <v>31.862992448168043</v>
      </c>
      <c r="I35" s="35">
        <v>22.521833472753102</v>
      </c>
      <c r="J35" s="35">
        <v>896.56842756736182</v>
      </c>
      <c r="K35" s="35">
        <v>90.669078667061399</v>
      </c>
      <c r="L35" s="35">
        <v>151.48633968315261</v>
      </c>
      <c r="M35" s="35">
        <v>97.899335169384344</v>
      </c>
      <c r="N35" s="35">
        <v>104.88027248197203</v>
      </c>
      <c r="O35" s="35">
        <v>47.852663149856966</v>
      </c>
      <c r="P35" s="35">
        <v>256.61593135485992</v>
      </c>
      <c r="Q35" s="35">
        <v>69.393841142984655</v>
      </c>
      <c r="R35" s="35">
        <v>152.10132701783294</v>
      </c>
      <c r="S35" s="35">
        <v>164.45093754938688</v>
      </c>
      <c r="T35" s="35">
        <v>0</v>
      </c>
      <c r="U35" s="37">
        <f t="shared" si="4"/>
        <v>2223.3786702212283</v>
      </c>
      <c r="V35" s="35">
        <v>0</v>
      </c>
      <c r="W35" s="35">
        <v>0</v>
      </c>
      <c r="X35" s="35">
        <v>0</v>
      </c>
      <c r="Y35" s="35">
        <v>2151.1592115945773</v>
      </c>
      <c r="Z35" s="35">
        <v>0</v>
      </c>
      <c r="AA35" s="35">
        <v>0</v>
      </c>
      <c r="AB35" s="37">
        <f t="shared" si="5"/>
        <v>2151.1592115945773</v>
      </c>
      <c r="AC35" s="37">
        <f t="shared" si="6"/>
        <v>4374.537881815806</v>
      </c>
    </row>
    <row r="36" spans="1:29" ht="14.25" customHeight="1" x14ac:dyDescent="0.2">
      <c r="A36" s="29">
        <v>14</v>
      </c>
      <c r="B36" s="29" t="s">
        <v>403</v>
      </c>
      <c r="C36" s="35">
        <v>617.77332596952522</v>
      </c>
      <c r="D36" s="35">
        <v>77.003710427769462</v>
      </c>
      <c r="E36" s="35">
        <v>76.536744960132481</v>
      </c>
      <c r="F36" s="35">
        <v>13050.913651515781</v>
      </c>
      <c r="G36" s="35">
        <v>19124.000080316455</v>
      </c>
      <c r="H36" s="35">
        <v>3094.3393277373243</v>
      </c>
      <c r="I36" s="35">
        <v>3140.4149356228427</v>
      </c>
      <c r="J36" s="35">
        <v>11469.271927820882</v>
      </c>
      <c r="K36" s="35">
        <v>9113.8952284034895</v>
      </c>
      <c r="L36" s="35">
        <v>1523.2032555020833</v>
      </c>
      <c r="M36" s="35">
        <v>8648.8198655463239</v>
      </c>
      <c r="N36" s="35">
        <v>2986.3109525580362</v>
      </c>
      <c r="O36" s="35">
        <v>441.47977112946586</v>
      </c>
      <c r="P36" s="35">
        <v>6591.5268494322272</v>
      </c>
      <c r="Q36" s="35">
        <v>9528.553903463162</v>
      </c>
      <c r="R36" s="35">
        <v>2742.714617936329</v>
      </c>
      <c r="S36" s="35">
        <v>1202.6650589107728</v>
      </c>
      <c r="T36" s="35">
        <v>0</v>
      </c>
      <c r="U36" s="37">
        <f t="shared" si="4"/>
        <v>93429.423207252607</v>
      </c>
      <c r="V36" s="35">
        <v>0</v>
      </c>
      <c r="W36" s="35">
        <v>0</v>
      </c>
      <c r="X36" s="35">
        <v>587.04929212129332</v>
      </c>
      <c r="Y36" s="35">
        <v>3985.8558148617735</v>
      </c>
      <c r="Z36" s="35">
        <v>850.97678241072197</v>
      </c>
      <c r="AA36" s="35">
        <v>2.581590092600468</v>
      </c>
      <c r="AB36" s="37">
        <f t="shared" si="5"/>
        <v>5426.4634794863896</v>
      </c>
      <c r="AC36" s="37">
        <f t="shared" si="6"/>
        <v>98855.886686739002</v>
      </c>
    </row>
    <row r="37" spans="1:29" ht="14.25" customHeight="1" x14ac:dyDescent="0.2">
      <c r="A37" s="29">
        <v>15</v>
      </c>
      <c r="B37" s="29" t="s">
        <v>404</v>
      </c>
      <c r="C37" s="35">
        <v>165.6215273798453</v>
      </c>
      <c r="D37" s="35">
        <v>38.149168225805994</v>
      </c>
      <c r="E37" s="35">
        <v>2.711379253597674</v>
      </c>
      <c r="F37" s="35">
        <v>142.54712008881344</v>
      </c>
      <c r="G37" s="35">
        <v>1525.7534373775995</v>
      </c>
      <c r="H37" s="35">
        <v>94.08342594089585</v>
      </c>
      <c r="I37" s="35">
        <v>75.330240377790048</v>
      </c>
      <c r="J37" s="35">
        <v>260.06715377617644</v>
      </c>
      <c r="K37" s="35">
        <v>110.85742361196812</v>
      </c>
      <c r="L37" s="35">
        <v>11.124859398567436</v>
      </c>
      <c r="M37" s="35">
        <v>96.987063221155609</v>
      </c>
      <c r="N37" s="35">
        <v>106.72934742512565</v>
      </c>
      <c r="O37" s="35">
        <v>9.6791276526475354</v>
      </c>
      <c r="P37" s="35">
        <v>156.8677490955404</v>
      </c>
      <c r="Q37" s="35">
        <v>246.49561211866106</v>
      </c>
      <c r="R37" s="35">
        <v>77.632144275195373</v>
      </c>
      <c r="S37" s="35">
        <v>171.89402308106753</v>
      </c>
      <c r="T37" s="35">
        <v>0</v>
      </c>
      <c r="U37" s="37">
        <f t="shared" si="4"/>
        <v>3292.5308023004532</v>
      </c>
      <c r="V37" s="35">
        <v>0</v>
      </c>
      <c r="W37" s="35">
        <v>9.8183421329011757</v>
      </c>
      <c r="X37" s="35">
        <v>24.222519477354474</v>
      </c>
      <c r="Y37" s="35">
        <v>696.26499764235029</v>
      </c>
      <c r="Z37" s="35">
        <v>216.43651087340672</v>
      </c>
      <c r="AA37" s="35">
        <v>22.31302575315658</v>
      </c>
      <c r="AB37" s="37">
        <f t="shared" si="5"/>
        <v>969.05539587916928</v>
      </c>
      <c r="AC37" s="37">
        <f t="shared" si="6"/>
        <v>4261.5861981796224</v>
      </c>
    </row>
    <row r="38" spans="1:29" ht="14.25" customHeight="1" x14ac:dyDescent="0.2">
      <c r="A38" s="29">
        <v>16</v>
      </c>
      <c r="B38" s="29" t="s">
        <v>405</v>
      </c>
      <c r="C38" s="35">
        <v>2.2927840316650534E-2</v>
      </c>
      <c r="D38" s="35">
        <v>7.9158583106026404E-3</v>
      </c>
      <c r="E38" s="35">
        <v>6.082055846967435E-4</v>
      </c>
      <c r="F38" s="35">
        <v>2.716031958828458</v>
      </c>
      <c r="G38" s="35">
        <v>7.5191973373578396</v>
      </c>
      <c r="H38" s="35">
        <v>1.4390198920248709</v>
      </c>
      <c r="I38" s="35">
        <v>9.7363018173986959E-2</v>
      </c>
      <c r="J38" s="35">
        <v>12.330454455010385</v>
      </c>
      <c r="K38" s="35">
        <v>16.251914913244164</v>
      </c>
      <c r="L38" s="35">
        <v>0.56178930605722599</v>
      </c>
      <c r="M38" s="35">
        <v>0.88444772421174966</v>
      </c>
      <c r="N38" s="35">
        <v>19.62887853990642</v>
      </c>
      <c r="O38" s="35">
        <v>0.17510238783419246</v>
      </c>
      <c r="P38" s="35">
        <v>60.163438467886117</v>
      </c>
      <c r="Q38" s="35">
        <v>11.056747187763694</v>
      </c>
      <c r="R38" s="35">
        <v>71.354790889738837</v>
      </c>
      <c r="S38" s="35">
        <v>5.2937394142554188</v>
      </c>
      <c r="T38" s="35">
        <v>0</v>
      </c>
      <c r="U38" s="37">
        <f t="shared" si="4"/>
        <v>209.5043673965053</v>
      </c>
      <c r="V38" s="35">
        <v>0</v>
      </c>
      <c r="W38" s="35">
        <v>83.63768076056482</v>
      </c>
      <c r="X38" s="35">
        <v>16.030080961103486</v>
      </c>
      <c r="Y38" s="35">
        <v>1464.2551883199742</v>
      </c>
      <c r="Z38" s="35">
        <v>0</v>
      </c>
      <c r="AA38" s="35">
        <v>0</v>
      </c>
      <c r="AB38" s="37">
        <f t="shared" si="5"/>
        <v>1563.9229500416425</v>
      </c>
      <c r="AC38" s="37">
        <f t="shared" si="6"/>
        <v>1773.4273174381478</v>
      </c>
    </row>
    <row r="39" spans="1:29" ht="14.25" customHeight="1" x14ac:dyDescent="0.2">
      <c r="A39" s="29">
        <v>17</v>
      </c>
      <c r="B39" s="29" t="s">
        <v>406</v>
      </c>
      <c r="C39" s="35">
        <v>2.3292916930323437E-2</v>
      </c>
      <c r="D39" s="35">
        <v>0.63302489888899394</v>
      </c>
      <c r="E39" s="35">
        <v>0.15461446980480889</v>
      </c>
      <c r="F39" s="35">
        <v>1.4484799535828068</v>
      </c>
      <c r="G39" s="35">
        <v>46.946292831207849</v>
      </c>
      <c r="H39" s="35">
        <v>6.4011140451658992</v>
      </c>
      <c r="I39" s="35">
        <v>2.5215950657791497</v>
      </c>
      <c r="J39" s="35">
        <v>46.337881515142996</v>
      </c>
      <c r="K39" s="35">
        <v>5.1945222011920205</v>
      </c>
      <c r="L39" s="35">
        <v>5.964725276432878</v>
      </c>
      <c r="M39" s="35">
        <v>281.79658203581647</v>
      </c>
      <c r="N39" s="35">
        <v>17.19359134839906</v>
      </c>
      <c r="O39" s="35">
        <v>2.2199242523697773</v>
      </c>
      <c r="P39" s="35">
        <v>32.716366530992119</v>
      </c>
      <c r="Q39" s="35">
        <v>101.1017698532838</v>
      </c>
      <c r="R39" s="35">
        <v>6.4075924692636095</v>
      </c>
      <c r="S39" s="35">
        <v>227.58123982186567</v>
      </c>
      <c r="T39" s="35">
        <v>0</v>
      </c>
      <c r="U39" s="37">
        <f t="shared" si="4"/>
        <v>784.6426094861182</v>
      </c>
      <c r="V39" s="35">
        <v>0</v>
      </c>
      <c r="W39" s="35">
        <v>0</v>
      </c>
      <c r="X39" s="35">
        <v>902.79780632696645</v>
      </c>
      <c r="Y39" s="35">
        <v>3224.2678986963033</v>
      </c>
      <c r="Z39" s="35">
        <v>6.1456589373708841</v>
      </c>
      <c r="AA39" s="35">
        <v>4.0232596758106032E-3</v>
      </c>
      <c r="AB39" s="37">
        <f t="shared" si="5"/>
        <v>4133.2153872203162</v>
      </c>
      <c r="AC39" s="37">
        <f t="shared" si="6"/>
        <v>4917.8579967064343</v>
      </c>
    </row>
    <row r="40" spans="1:29" ht="14.25" customHeight="1" x14ac:dyDescent="0.2">
      <c r="A40" s="29">
        <v>18</v>
      </c>
      <c r="B40" s="29" t="s">
        <v>407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7">
        <f t="shared" si="4"/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7">
        <f t="shared" si="5"/>
        <v>0</v>
      </c>
      <c r="AC40" s="37">
        <f t="shared" si="6"/>
        <v>0</v>
      </c>
    </row>
    <row r="41" spans="1:29" ht="14.25" customHeight="1" x14ac:dyDescent="0.2">
      <c r="B41" s="30" t="s">
        <v>417</v>
      </c>
      <c r="C41" s="39">
        <f>SUM(C23:C40)</f>
        <v>28582.920595427018</v>
      </c>
      <c r="D41" s="39">
        <f t="shared" ref="D41:AC41" si="7">SUM(D23:D40)</f>
        <v>6401.1994537006185</v>
      </c>
      <c r="E41" s="39">
        <f t="shared" si="7"/>
        <v>640.86525223797207</v>
      </c>
      <c r="F41" s="39">
        <f t="shared" si="7"/>
        <v>42114.794644711466</v>
      </c>
      <c r="G41" s="39">
        <f t="shared" si="7"/>
        <v>410715.79849807743</v>
      </c>
      <c r="H41" s="39">
        <f t="shared" si="7"/>
        <v>17650.059812663036</v>
      </c>
      <c r="I41" s="39">
        <f t="shared" si="7"/>
        <v>29349.204507169794</v>
      </c>
      <c r="J41" s="39">
        <f t="shared" si="7"/>
        <v>38213.727428373721</v>
      </c>
      <c r="K41" s="39">
        <f t="shared" si="7"/>
        <v>30740.216360148344</v>
      </c>
      <c r="L41" s="39">
        <f t="shared" si="7"/>
        <v>9431.7295844761284</v>
      </c>
      <c r="M41" s="39">
        <f t="shared" si="7"/>
        <v>18545.680724253943</v>
      </c>
      <c r="N41" s="39">
        <f t="shared" si="7"/>
        <v>12155.257714566209</v>
      </c>
      <c r="O41" s="39">
        <f t="shared" si="7"/>
        <v>2854.7372051271418</v>
      </c>
      <c r="P41" s="39">
        <f t="shared" si="7"/>
        <v>21303.178681041274</v>
      </c>
      <c r="Q41" s="39">
        <f t="shared" si="7"/>
        <v>28931.236533658586</v>
      </c>
      <c r="R41" s="39">
        <f t="shared" si="7"/>
        <v>15756.18639994409</v>
      </c>
      <c r="S41" s="39">
        <f t="shared" si="7"/>
        <v>12203.348838970771</v>
      </c>
      <c r="T41" s="39">
        <f t="shared" si="7"/>
        <v>0</v>
      </c>
      <c r="U41" s="39">
        <f t="shared" si="7"/>
        <v>725590.14223454741</v>
      </c>
      <c r="V41" s="39">
        <f t="shared" si="7"/>
        <v>0</v>
      </c>
      <c r="W41" s="39">
        <f t="shared" si="7"/>
        <v>2083.2467372610558</v>
      </c>
      <c r="X41" s="39">
        <f t="shared" si="7"/>
        <v>1565.0853268282335</v>
      </c>
      <c r="Y41" s="39">
        <f t="shared" si="7"/>
        <v>239956.16147021484</v>
      </c>
      <c r="Z41" s="39">
        <f t="shared" si="7"/>
        <v>121358.2151516297</v>
      </c>
      <c r="AA41" s="39">
        <f t="shared" si="7"/>
        <v>625.14907951862472</v>
      </c>
      <c r="AB41" s="39">
        <f t="shared" si="7"/>
        <v>365587.85776545235</v>
      </c>
      <c r="AC41" s="39">
        <f t="shared" si="7"/>
        <v>1091177.9999999998</v>
      </c>
    </row>
    <row r="43" spans="1:29" ht="14.25" customHeight="1" x14ac:dyDescent="0.25">
      <c r="B43" s="45" t="s">
        <v>412</v>
      </c>
      <c r="C43" s="41">
        <f>SUM(C44:C46)</f>
        <v>15074.662009147612</v>
      </c>
      <c r="D43" s="41">
        <f t="shared" ref="D43:AC43" si="8">SUM(D44:D46)</f>
        <v>6288.2860203361015</v>
      </c>
      <c r="E43" s="41">
        <f t="shared" si="8"/>
        <v>780.2245028409759</v>
      </c>
      <c r="F43" s="41">
        <f t="shared" si="8"/>
        <v>14061.227693609304</v>
      </c>
      <c r="G43" s="41">
        <f t="shared" si="8"/>
        <v>178166.33239661832</v>
      </c>
      <c r="H43" s="41">
        <f t="shared" si="8"/>
        <v>27140.324284509246</v>
      </c>
      <c r="I43" s="41">
        <f t="shared" si="8"/>
        <v>22257.490000916761</v>
      </c>
      <c r="J43" s="41">
        <f t="shared" si="8"/>
        <v>34597.570725537618</v>
      </c>
      <c r="K43" s="41">
        <f t="shared" si="8"/>
        <v>25524.975266292608</v>
      </c>
      <c r="L43" s="41">
        <f t="shared" si="8"/>
        <v>18434.680980709629</v>
      </c>
      <c r="M43" s="41">
        <f t="shared" si="8"/>
        <v>16306.798010471928</v>
      </c>
      <c r="N43" s="41">
        <f t="shared" si="8"/>
        <v>19640.017883166431</v>
      </c>
      <c r="O43" s="41">
        <f t="shared" si="8"/>
        <v>5004.0742975838284</v>
      </c>
      <c r="P43" s="41">
        <f t="shared" si="8"/>
        <v>20642.389199359939</v>
      </c>
      <c r="Q43" s="41">
        <f t="shared" si="8"/>
        <v>30333.825948197875</v>
      </c>
      <c r="R43" s="41">
        <f t="shared" si="8"/>
        <v>14675.278114010187</v>
      </c>
      <c r="S43" s="41">
        <f t="shared" si="8"/>
        <v>8594.1335655012153</v>
      </c>
      <c r="T43" s="41">
        <f t="shared" si="8"/>
        <v>0</v>
      </c>
      <c r="U43" s="40">
        <f t="shared" si="8"/>
        <v>457522.29089880968</v>
      </c>
      <c r="V43" s="41">
        <f t="shared" si="8"/>
        <v>45368.269404385261</v>
      </c>
      <c r="W43" s="41">
        <f t="shared" si="8"/>
        <v>2672.4113222885699</v>
      </c>
      <c r="X43" s="41">
        <f t="shared" si="8"/>
        <v>2421.6930891396546</v>
      </c>
      <c r="Y43" s="41">
        <f t="shared" si="8"/>
        <v>416072.57104950957</v>
      </c>
      <c r="Z43" s="41">
        <f t="shared" si="8"/>
        <v>63925.954220043153</v>
      </c>
      <c r="AA43" s="41">
        <f t="shared" si="8"/>
        <v>1621.8100158242887</v>
      </c>
      <c r="AB43" s="41">
        <f t="shared" si="8"/>
        <v>532082.70910119056</v>
      </c>
      <c r="AC43" s="41">
        <f t="shared" si="8"/>
        <v>989605.00000000023</v>
      </c>
    </row>
    <row r="44" spans="1:29" ht="14.25" customHeight="1" x14ac:dyDescent="0.2">
      <c r="B44" s="32" t="s">
        <v>30</v>
      </c>
      <c r="C44" s="35">
        <f>SUM(IPI!C$131)</f>
        <v>84.482767518826535</v>
      </c>
      <c r="D44" s="35">
        <f>SUM(IPI!D$131)</f>
        <v>102.37822699858111</v>
      </c>
      <c r="E44" s="35">
        <f>IPI!E$131</f>
        <v>8.7161509377512889</v>
      </c>
      <c r="F44" s="35">
        <f>SUM(IPI!F$131:I$131)</f>
        <v>336.90373735066134</v>
      </c>
      <c r="G44" s="35">
        <f>SUM(IPI!J$131:AM$131)</f>
        <v>8469.5258788193987</v>
      </c>
      <c r="H44" s="35">
        <f>SUM(IPI!AN$131:AO$131)</f>
        <v>274.1265960126475</v>
      </c>
      <c r="I44" s="35">
        <f>IPI!AP$131</f>
        <v>1406.5072292137838</v>
      </c>
      <c r="J44" s="35">
        <f>SUM(IPI!AQ$131:AR$131)</f>
        <v>916.42456320955148</v>
      </c>
      <c r="K44" s="35">
        <f>SUM(IPI!AS$131,IPI!AT$131,IPI!AU$131,IPI!AV$131)</f>
        <v>555.38155140933975</v>
      </c>
      <c r="L44" s="35">
        <f>SUM(IPI!AW$131:AX$131)</f>
        <v>1917.4084459622459</v>
      </c>
      <c r="M44" s="35">
        <f>SUM(IPI!AY$131:BB$131)</f>
        <v>298.69891193759952</v>
      </c>
      <c r="N44" s="35">
        <f>IPI!BC$131</f>
        <v>82.363767697231353</v>
      </c>
      <c r="O44" s="35">
        <f>IPI!BD$131</f>
        <v>73.516757309893094</v>
      </c>
      <c r="P44" s="35">
        <f>SUM(IPI!BE$131,IPI!BF$131,IPI!BG$131,IPI!BH$131,IPI!BI$131,IPI!BJ$131)</f>
        <v>681.89581209125208</v>
      </c>
      <c r="Q44" s="35">
        <f>SUM(IPI!BK$131,IPI!BL$131,IPI!BN$131)</f>
        <v>426.92495907444538</v>
      </c>
      <c r="R44" s="35">
        <f>SUM(IPI!BM$131,IPI!BO$131)</f>
        <v>490.44132924722118</v>
      </c>
      <c r="S44" s="35">
        <f>SUM(IPI!BP$131,IPI!BQ$131)</f>
        <v>247.29171787734015</v>
      </c>
      <c r="T44" s="35">
        <f>IPI!BR$131</f>
        <v>0</v>
      </c>
      <c r="U44" s="37">
        <f t="shared" ref="U44" si="9">SUM(C44:T44)</f>
        <v>16372.988402667776</v>
      </c>
      <c r="V44" s="35">
        <f>IPI!BT$131</f>
        <v>4117.78486372712</v>
      </c>
      <c r="W44" s="35">
        <f>IPI!BU$131</f>
        <v>5.0812973469387304E-2</v>
      </c>
      <c r="X44" s="35">
        <f>IPI!BV$131</f>
        <v>0</v>
      </c>
      <c r="Y44" s="35">
        <f>IPI!BW$131</f>
        <v>24334.975268655144</v>
      </c>
      <c r="Z44" s="35">
        <f>IPI!BX$131</f>
        <v>7473.8537827510518</v>
      </c>
      <c r="AA44" s="35">
        <f>IPI!BY$131</f>
        <v>140.34686922544438</v>
      </c>
      <c r="AB44" s="37">
        <f>SUM(V44:AA44)</f>
        <v>36067.011597332232</v>
      </c>
      <c r="AC44" s="37">
        <f>SUM(AB44,U44)</f>
        <v>52440.000000000007</v>
      </c>
    </row>
    <row r="45" spans="1:29" ht="14.25" customHeight="1" x14ac:dyDescent="0.2">
      <c r="B45" s="32" t="s">
        <v>7</v>
      </c>
      <c r="C45" s="35">
        <f>SUM(ICMS!C$131)</f>
        <v>8962.1260265192595</v>
      </c>
      <c r="D45" s="35">
        <f>SUM(ICMS!D$131)</f>
        <v>4252.3922588322903</v>
      </c>
      <c r="E45" s="35">
        <f>ICMS!E$131</f>
        <v>485.0421451458804</v>
      </c>
      <c r="F45" s="35">
        <f>SUM(ICMS!F$131:I$131)</f>
        <v>3793.0931165809111</v>
      </c>
      <c r="G45" s="35">
        <f>SUM(ICMS!J$131:AM$131)</f>
        <v>64941.657296640238</v>
      </c>
      <c r="H45" s="35">
        <f>SUM(ICMS!AN$131:AO$131)</f>
        <v>19104.905353221526</v>
      </c>
      <c r="I45" s="35">
        <f>ICMS!AP$131</f>
        <v>10629.264334550635</v>
      </c>
      <c r="J45" s="35">
        <f>SUM(ICMS!AQ$131:AR$131)</f>
        <v>12299.255352651804</v>
      </c>
      <c r="K45" s="35">
        <f>SUM(ICMS!AS$131,ICMS!AT$131,ICMS!AU$131,ICMS!AV$131)</f>
        <v>11593.490367303581</v>
      </c>
      <c r="L45" s="35">
        <f>SUM(ICMS!AW$131:AX$131)</f>
        <v>10776.518544058546</v>
      </c>
      <c r="M45" s="35">
        <f>SUM(ICMS!AY$131:BB$131)</f>
        <v>6139.6487737883781</v>
      </c>
      <c r="N45" s="35">
        <f>ICMS!BC$131</f>
        <v>3049.6653363672003</v>
      </c>
      <c r="O45" s="35">
        <f>ICMS!BD$131</f>
        <v>975.58698838041209</v>
      </c>
      <c r="P45" s="35">
        <f>SUM(ICMS!BE$131,ICMS!BF$131,ICMS!BG$131,ICMS!BH$131,ICMS!BI$131,ICMS!BJ$131)</f>
        <v>8185.1958922005515</v>
      </c>
      <c r="Q45" s="35">
        <f>SUM(ICMS!BK$131,ICMS!BL$131,ICMS!BN$131)</f>
        <v>11211.968968757565</v>
      </c>
      <c r="R45" s="35">
        <f>SUM(ICMS!BM$131,ICMS!BO$131)</f>
        <v>9085.3449101047263</v>
      </c>
      <c r="S45" s="35">
        <f>SUM(ICMS!BP$131,ICMS!BQ$131)</f>
        <v>4159.6444513108445</v>
      </c>
      <c r="T45" s="35">
        <f>ICMS!BR$131</f>
        <v>0</v>
      </c>
      <c r="U45" s="37">
        <f t="shared" ref="U45" si="10">SUM(C45:T45)</f>
        <v>189644.80011641438</v>
      </c>
      <c r="V45" s="35">
        <f>ICMS!BT$131</f>
        <v>21654.025028787015</v>
      </c>
      <c r="W45" s="35">
        <f>ICMS!BU$131</f>
        <v>1187.5383912045331</v>
      </c>
      <c r="X45" s="35">
        <f>ICMS!BV$131</f>
        <v>0</v>
      </c>
      <c r="Y45" s="35">
        <f>ICMS!BW$131</f>
        <v>276582.06447633612</v>
      </c>
      <c r="Z45" s="35">
        <f>ICMS!BX$131</f>
        <v>18217.469777322127</v>
      </c>
      <c r="AA45" s="35">
        <f>ICMS!BY$131</f>
        <v>1093.1022099359054</v>
      </c>
      <c r="AB45" s="37">
        <f>SUM(V45:AA45)</f>
        <v>318734.19988358568</v>
      </c>
      <c r="AC45" s="37">
        <f>SUM(AB45,U45)</f>
        <v>508379.00000000006</v>
      </c>
    </row>
    <row r="46" spans="1:29" x14ac:dyDescent="0.2">
      <c r="B46" s="32" t="s">
        <v>413</v>
      </c>
      <c r="C46" s="35">
        <f>SUM(OIIL!C$131)</f>
        <v>6028.0532151095267</v>
      </c>
      <c r="D46" s="35">
        <f>SUM(OIIL!D$131)</f>
        <v>1933.5155345052299</v>
      </c>
      <c r="E46" s="35">
        <f>OIIL!E$131</f>
        <v>286.4662067573442</v>
      </c>
      <c r="F46" s="35">
        <f>SUM(OIIL!F$131:I$131)</f>
        <v>9931.2308396777316</v>
      </c>
      <c r="G46" s="35">
        <f>SUM(OIIL!J$131:AM$131)</f>
        <v>104755.1492211587</v>
      </c>
      <c r="H46" s="35">
        <f>SUM(OIIL!AN$131:AO$131)</f>
        <v>7761.2923352750749</v>
      </c>
      <c r="I46" s="35">
        <f>OIIL!AP$131</f>
        <v>10221.718437152344</v>
      </c>
      <c r="J46" s="35">
        <f>SUM(OIIL!AQ$131:AR$131)</f>
        <v>21381.890809676264</v>
      </c>
      <c r="K46" s="35">
        <f>SUM(OIIL!AS$131,OIIL!AT$131,OIIL!AU$131,OIIL!AV$131)</f>
        <v>13376.103347579687</v>
      </c>
      <c r="L46" s="35">
        <f>SUM(OIIL!AW$131:AX$131)</f>
        <v>5740.753990688836</v>
      </c>
      <c r="M46" s="35">
        <f>SUM(OIIL!AY$131:BB$131)</f>
        <v>9868.4503247459506</v>
      </c>
      <c r="N46" s="35">
        <f>OIIL!BC$131</f>
        <v>16507.988779101997</v>
      </c>
      <c r="O46" s="35">
        <f>OIIL!BD$131</f>
        <v>3954.9705518935234</v>
      </c>
      <c r="P46" s="35">
        <f>SUM(OIIL!BE$131,OIIL!BF$131,OIIL!BG$131,OIIL!BH$131,OIIL!BI$131,OIIL!BJ$131)</f>
        <v>11775.297495068136</v>
      </c>
      <c r="Q46" s="35">
        <f>SUM(OIIL!BK$131,OIIL!BL$131,OIIL!BN$131)</f>
        <v>18694.932020365864</v>
      </c>
      <c r="R46" s="35">
        <f>SUM(OIIL!BM$131,OIIL!BO$131)</f>
        <v>5099.4918746582398</v>
      </c>
      <c r="S46" s="35">
        <f>SUM(OIIL!BP$131,OIIL!BQ$131)</f>
        <v>4187.1973963130313</v>
      </c>
      <c r="T46" s="35">
        <f>OIIL!BR$131</f>
        <v>0</v>
      </c>
      <c r="U46" s="37">
        <f t="shared" ref="U46" si="11">SUM(C46:T46)</f>
        <v>251504.50237972749</v>
      </c>
      <c r="V46" s="35">
        <f>OIIL!BT$131</f>
        <v>19596.459511871126</v>
      </c>
      <c r="W46" s="35">
        <f>OIIL!BU$131</f>
        <v>1484.8221181105673</v>
      </c>
      <c r="X46" s="35">
        <f>OIIL!BV$131</f>
        <v>2421.6930891396546</v>
      </c>
      <c r="Y46" s="35">
        <f>OIIL!BW$131</f>
        <v>115155.53130451828</v>
      </c>
      <c r="Z46" s="35">
        <f>OIIL!BX$131</f>
        <v>38234.630659969975</v>
      </c>
      <c r="AA46" s="35">
        <f>OIIL!BY$131</f>
        <v>388.36093666293885</v>
      </c>
      <c r="AB46" s="37">
        <f>SUM(V46:AA46)</f>
        <v>177281.49762027257</v>
      </c>
      <c r="AC46" s="37">
        <f>SUM(AB46,U46)</f>
        <v>428786.00000000006</v>
      </c>
    </row>
    <row r="47" spans="1:29" ht="15" x14ac:dyDescent="0.25">
      <c r="B47" s="45" t="s">
        <v>414</v>
      </c>
      <c r="C47" s="41">
        <f>SUM(IIMP!C$131)</f>
        <v>738.8079917753704</v>
      </c>
      <c r="D47" s="41">
        <f>SUM(IIMP!D$131)</f>
        <v>203.52875195738054</v>
      </c>
      <c r="E47" s="41">
        <f>IIMP!E$131</f>
        <v>14.433992262680635</v>
      </c>
      <c r="F47" s="41">
        <f>SUM(IIMP!F$131:I$131)</f>
        <v>1011.8231330058684</v>
      </c>
      <c r="G47" s="41">
        <f>SUM(IIMP!J$131:AM$131)</f>
        <v>15793.042735690298</v>
      </c>
      <c r="H47" s="41">
        <f>SUM(IIMP!AN$131:AO$131)</f>
        <v>504.03475539590903</v>
      </c>
      <c r="I47" s="41">
        <f>IIMP!AP$131</f>
        <v>1840.7916543741048</v>
      </c>
      <c r="J47" s="41">
        <f>SUM(IIMP!AQ$131:AR$131)</f>
        <v>1112.1462679070567</v>
      </c>
      <c r="K47" s="41">
        <f>SUM(IIMP!AS$131,IIMP!AT$131,IIMP!AU$131,IIMP!AV$131)</f>
        <v>826.94981017574787</v>
      </c>
      <c r="L47" s="41">
        <f>SUM(IIMP!AW$131:AX$131)</f>
        <v>338.87431374935841</v>
      </c>
      <c r="M47" s="41">
        <f>SUM(IIMP!AY$131:BB$131)</f>
        <v>179.72702867234787</v>
      </c>
      <c r="N47" s="41">
        <f>IIMP!BC$131</f>
        <v>48.656493206590234</v>
      </c>
      <c r="O47" s="41">
        <f>IIMP!BD$131</f>
        <v>76.530195725267333</v>
      </c>
      <c r="P47" s="41">
        <f>SUM(IIMP!BE$131,IIMP!BF$131,IIMP!BG$131,IIMP!BH$131,IIMP!BI$131,IIMP!BJ$131)</f>
        <v>521.40067078093432</v>
      </c>
      <c r="Q47" s="41">
        <f>SUM(IIMP!BK$131,IIMP!BL$131,IIMP!BN$131)</f>
        <v>590.70922668097103</v>
      </c>
      <c r="R47" s="41">
        <f>SUM(IIMP!BM$131,IIMP!BO$131)</f>
        <v>775.63462666671012</v>
      </c>
      <c r="S47" s="41">
        <f>SUM(IIMP!BP$131,IIMP!BQ$131)</f>
        <v>182.44871822795116</v>
      </c>
      <c r="T47" s="41">
        <f>IIMP!BR$131</f>
        <v>0</v>
      </c>
      <c r="U47" s="40">
        <f t="shared" ref="U47" si="12">SUM(C47:T47)</f>
        <v>24759.540366254543</v>
      </c>
      <c r="V47" s="41">
        <f>IIMP!BT$131</f>
        <v>0</v>
      </c>
      <c r="W47" s="41">
        <f>IIMP!BU$131</f>
        <v>69.165551364636471</v>
      </c>
      <c r="X47" s="41">
        <f>IIMP!BV$131</f>
        <v>1.1560212847102411</v>
      </c>
      <c r="Y47" s="41">
        <f>IIMP!BW$131</f>
        <v>12007.534524379027</v>
      </c>
      <c r="Z47" s="41">
        <f>IIMP!BX$131</f>
        <v>5743.1641480691424</v>
      </c>
      <c r="AA47" s="41">
        <f>IIMP!BY$131</f>
        <v>261.43938864793654</v>
      </c>
      <c r="AB47" s="41">
        <f>SUM(V47:AA47)</f>
        <v>18082.459633745453</v>
      </c>
      <c r="AC47" s="41">
        <f>SUM(AB47,U47)</f>
        <v>42842</v>
      </c>
    </row>
    <row r="48" spans="1:29" ht="14.25" customHeight="1" x14ac:dyDescent="0.2">
      <c r="B48" s="30" t="s">
        <v>418</v>
      </c>
      <c r="C48" s="39">
        <f>SUM(C47,C43)</f>
        <v>15813.470000922984</v>
      </c>
      <c r="D48" s="39">
        <f t="shared" ref="D48:AC48" si="13">SUM(D47,D43)</f>
        <v>6491.8147722934818</v>
      </c>
      <c r="E48" s="39">
        <f t="shared" si="13"/>
        <v>794.65849510365649</v>
      </c>
      <c r="F48" s="39">
        <f t="shared" si="13"/>
        <v>15073.050826615172</v>
      </c>
      <c r="G48" s="39">
        <f t="shared" si="13"/>
        <v>193959.37513230863</v>
      </c>
      <c r="H48" s="39">
        <f t="shared" si="13"/>
        <v>27644.359039905154</v>
      </c>
      <c r="I48" s="39">
        <f t="shared" si="13"/>
        <v>24098.281655290866</v>
      </c>
      <c r="J48" s="39">
        <f t="shared" si="13"/>
        <v>35709.716993444672</v>
      </c>
      <c r="K48" s="39">
        <f t="shared" si="13"/>
        <v>26351.925076468357</v>
      </c>
      <c r="L48" s="39">
        <f t="shared" si="13"/>
        <v>18773.555294458987</v>
      </c>
      <c r="M48" s="39">
        <f t="shared" si="13"/>
        <v>16486.525039144275</v>
      </c>
      <c r="N48" s="39">
        <f t="shared" si="13"/>
        <v>19688.674376373019</v>
      </c>
      <c r="O48" s="39">
        <f t="shared" si="13"/>
        <v>5080.6044933090961</v>
      </c>
      <c r="P48" s="39">
        <f t="shared" si="13"/>
        <v>21163.789870140874</v>
      </c>
      <c r="Q48" s="39">
        <f t="shared" si="13"/>
        <v>30924.535174878845</v>
      </c>
      <c r="R48" s="39">
        <f t="shared" si="13"/>
        <v>15450.912740676897</v>
      </c>
      <c r="S48" s="39">
        <f t="shared" si="13"/>
        <v>8776.5822837291671</v>
      </c>
      <c r="T48" s="39">
        <f t="shared" si="13"/>
        <v>0</v>
      </c>
      <c r="U48" s="39">
        <f t="shared" si="13"/>
        <v>482281.83126506419</v>
      </c>
      <c r="V48" s="39">
        <f t="shared" si="13"/>
        <v>45368.269404385261</v>
      </c>
      <c r="W48" s="39">
        <f t="shared" si="13"/>
        <v>2741.5768736532063</v>
      </c>
      <c r="X48" s="39">
        <f t="shared" si="13"/>
        <v>2422.8491104243649</v>
      </c>
      <c r="Y48" s="39">
        <f t="shared" si="13"/>
        <v>428080.10557388858</v>
      </c>
      <c r="Z48" s="39">
        <f t="shared" si="13"/>
        <v>69669.118368112293</v>
      </c>
      <c r="AA48" s="39">
        <f t="shared" si="13"/>
        <v>1883.2494044722253</v>
      </c>
      <c r="AB48" s="39">
        <f t="shared" si="13"/>
        <v>550165.16873493604</v>
      </c>
      <c r="AC48" s="39">
        <f t="shared" si="13"/>
        <v>1032447.0000000002</v>
      </c>
    </row>
    <row r="49" spans="2:30" x14ac:dyDescent="0.2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2"/>
      <c r="V49" s="38"/>
      <c r="W49" s="38"/>
      <c r="X49" s="38"/>
      <c r="Y49" s="38"/>
      <c r="Z49" s="38"/>
      <c r="AA49" s="38"/>
      <c r="AB49" s="43"/>
      <c r="AC49" s="43"/>
    </row>
    <row r="50" spans="2:30" ht="15" x14ac:dyDescent="0.2">
      <c r="B50" s="30" t="s">
        <v>415</v>
      </c>
      <c r="C50" s="39">
        <f>SUM(C48,C41,C21)</f>
        <v>209271</v>
      </c>
      <c r="D50" s="39">
        <f t="shared" ref="D50:U50" si="14">SUM(D48,D41,D21)</f>
        <v>85916</v>
      </c>
      <c r="E50" s="39">
        <f t="shared" si="14"/>
        <v>10615</v>
      </c>
      <c r="F50" s="39">
        <f t="shared" si="14"/>
        <v>219629.00000000003</v>
      </c>
      <c r="G50" s="39">
        <f t="shared" si="14"/>
        <v>2728167</v>
      </c>
      <c r="H50" s="39">
        <f t="shared" si="14"/>
        <v>243258</v>
      </c>
      <c r="I50" s="39">
        <f t="shared" si="14"/>
        <v>324247.00000000006</v>
      </c>
      <c r="J50" s="39">
        <f t="shared" si="14"/>
        <v>542473.99999999988</v>
      </c>
      <c r="K50" s="39">
        <f t="shared" si="14"/>
        <v>364442.00000000006</v>
      </c>
      <c r="L50" s="39">
        <f t="shared" si="14"/>
        <v>173955.99999999997</v>
      </c>
      <c r="M50" s="39">
        <f t="shared" si="14"/>
        <v>204275</v>
      </c>
      <c r="N50" s="39">
        <f t="shared" si="14"/>
        <v>236446.99999999997</v>
      </c>
      <c r="O50" s="39">
        <f t="shared" si="14"/>
        <v>56326.000000000015</v>
      </c>
      <c r="P50" s="39">
        <f t="shared" si="14"/>
        <v>299127</v>
      </c>
      <c r="Q50" s="39">
        <f t="shared" si="14"/>
        <v>388347.99999999994</v>
      </c>
      <c r="R50" s="39">
        <f t="shared" si="14"/>
        <v>186910.00000000003</v>
      </c>
      <c r="S50" s="39">
        <f t="shared" si="14"/>
        <v>111699</v>
      </c>
      <c r="T50" s="39">
        <f t="shared" si="14"/>
        <v>0</v>
      </c>
      <c r="U50" s="39">
        <f t="shared" si="14"/>
        <v>6385107</v>
      </c>
      <c r="V50" s="1"/>
      <c r="W50" s="1"/>
      <c r="X50" s="1"/>
      <c r="Y50" s="1"/>
      <c r="Z50" s="1"/>
      <c r="AA50" s="1"/>
      <c r="AB50" s="1"/>
      <c r="AC50" s="1"/>
    </row>
    <row r="51" spans="2:30" x14ac:dyDescent="0.2"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7"/>
      <c r="V51" s="44"/>
      <c r="W51" s="44"/>
      <c r="X51" s="44"/>
      <c r="Y51" s="44"/>
      <c r="Z51" s="44"/>
      <c r="AA51" s="44"/>
      <c r="AB51" s="1"/>
      <c r="AC51" s="1"/>
    </row>
    <row r="52" spans="2:30" s="31" customFormat="1" ht="15" x14ac:dyDescent="0.25">
      <c r="B52" s="30" t="s">
        <v>362</v>
      </c>
      <c r="C52" s="39">
        <f>SUM(VA!C2)</f>
        <v>206037</v>
      </c>
      <c r="D52" s="39">
        <f>SUM(VA!D2)</f>
        <v>77092</v>
      </c>
      <c r="E52" s="39">
        <f>VA!E2</f>
        <v>27585</v>
      </c>
      <c r="F52" s="39">
        <f>SUM(VA!F2:I2)</f>
        <v>182817</v>
      </c>
      <c r="G52" s="39">
        <f>SUM(VA!J2:AM2)</f>
        <v>763482</v>
      </c>
      <c r="H52" s="39">
        <f>SUM(VA!AN2:AO2)</f>
        <v>190862</v>
      </c>
      <c r="I52" s="39">
        <f>VA!AP2</f>
        <v>248643</v>
      </c>
      <c r="J52" s="39">
        <f>SUM(VA!AQ2:AR2)</f>
        <v>822590</v>
      </c>
      <c r="K52" s="39">
        <f>SUM(VA!AS2,VA!AT2,VA!AU2,VA!AV2)</f>
        <v>284471</v>
      </c>
      <c r="L52" s="39">
        <f>SUM(VA!AW2:AX2)</f>
        <v>158189</v>
      </c>
      <c r="M52" s="39">
        <f>SUM(VA!AY2:BB2)</f>
        <v>218876</v>
      </c>
      <c r="N52" s="39">
        <f>VA!BC2</f>
        <v>460292</v>
      </c>
      <c r="O52" s="39">
        <f>VA!BD2</f>
        <v>619584</v>
      </c>
      <c r="P52" s="39">
        <f>SUM(VA!BE2,VA!BF2,VA!BG2,VA!BH2,VA!BI2,VA!BJ2)</f>
        <v>508692</v>
      </c>
      <c r="Q52" s="39">
        <f>SUM(VA!BK2,VA!BL2,VA!BN2)</f>
        <v>1106091</v>
      </c>
      <c r="R52" s="39">
        <f>SUM(VA!BM2,VA!BO2)</f>
        <v>286247</v>
      </c>
      <c r="S52" s="39">
        <f>SUM(VA!BP2,VA!BQ2)</f>
        <v>119976</v>
      </c>
      <c r="T52" s="39">
        <f>VA!BR2</f>
        <v>75158</v>
      </c>
      <c r="U52" s="39">
        <f t="shared" ref="U52" si="15">SUM(C52:T52)</f>
        <v>6356684</v>
      </c>
      <c r="V52" s="1"/>
      <c r="W52" s="1"/>
      <c r="X52" s="1"/>
      <c r="Y52" s="1"/>
      <c r="Z52" s="1"/>
      <c r="AA52" s="1"/>
      <c r="AB52" s="1"/>
      <c r="AC52" s="1"/>
      <c r="AD52"/>
    </row>
    <row r="53" spans="2:30" ht="15" x14ac:dyDescent="0.25">
      <c r="B53" s="45" t="s">
        <v>361</v>
      </c>
      <c r="C53" s="36">
        <f>SUM(VA!C3)</f>
        <v>33120</v>
      </c>
      <c r="D53" s="36">
        <f>SUM(VA!D3)</f>
        <v>22497</v>
      </c>
      <c r="E53" s="36">
        <f>VA!E3</f>
        <v>2697</v>
      </c>
      <c r="F53" s="36">
        <f>SUM(VA!F3:I3)</f>
        <v>28623</v>
      </c>
      <c r="G53" s="36">
        <f>SUM(VA!J3:AM3)</f>
        <v>441200</v>
      </c>
      <c r="H53" s="36">
        <f>SUM(VA!AN3:AO3)</f>
        <v>44715</v>
      </c>
      <c r="I53" s="36">
        <f>VA!AP3</f>
        <v>110356</v>
      </c>
      <c r="J53" s="36">
        <f>SUM(VA!AQ3:AR3)</f>
        <v>420837</v>
      </c>
      <c r="K53" s="36">
        <f>SUM(VA!AS3,VA!AT3,VA!AU3,VA!AV3)</f>
        <v>153756</v>
      </c>
      <c r="L53" s="36">
        <f>SUM(VA!AW3:AX3)</f>
        <v>74542</v>
      </c>
      <c r="M53" s="36">
        <f>SUM(VA!AY3:BB3)</f>
        <v>102696</v>
      </c>
      <c r="N53" s="36">
        <f>VA!BC3</f>
        <v>179777</v>
      </c>
      <c r="O53" s="36">
        <f>VA!BD3</f>
        <v>8781</v>
      </c>
      <c r="P53" s="36">
        <f>SUM(VA!BE3,VA!BF3,VA!BG3,VA!BH3,VA!BI3,VA!BJ3)</f>
        <v>278257</v>
      </c>
      <c r="Q53" s="36">
        <f>SUM(VA!BK3,VA!BL3,VA!BN3)</f>
        <v>990240</v>
      </c>
      <c r="R53" s="36">
        <f>SUM(VA!BM3,VA!BO3)</f>
        <v>189154</v>
      </c>
      <c r="S53" s="36">
        <f>SUM(VA!BP3,VA!BQ3)</f>
        <v>61274</v>
      </c>
      <c r="T53" s="36">
        <f>VA!BR3</f>
        <v>75158</v>
      </c>
      <c r="U53" s="37">
        <f t="shared" ref="U53:U63" si="16">SUM(C53:T53)</f>
        <v>3217680</v>
      </c>
      <c r="V53" s="1"/>
      <c r="W53" s="1"/>
      <c r="X53" s="1"/>
      <c r="Y53" s="1"/>
      <c r="Z53" s="1"/>
      <c r="AA53" s="1"/>
      <c r="AB53" s="1"/>
      <c r="AC53" s="1"/>
    </row>
    <row r="54" spans="2:30" x14ac:dyDescent="0.2">
      <c r="B54" s="33" t="s">
        <v>360</v>
      </c>
      <c r="C54" s="35">
        <f>SUM(VA!C4)</f>
        <v>28069</v>
      </c>
      <c r="D54" s="35">
        <f>SUM(VA!D4)</f>
        <v>19738</v>
      </c>
      <c r="E54" s="35">
        <f>VA!E4</f>
        <v>2357</v>
      </c>
      <c r="F54" s="35">
        <f>SUM(VA!F4:I4)</f>
        <v>21479</v>
      </c>
      <c r="G54" s="35">
        <f>SUM(VA!J4:AM4)</f>
        <v>347580</v>
      </c>
      <c r="H54" s="35">
        <f>SUM(VA!AN4:AO4)</f>
        <v>32936</v>
      </c>
      <c r="I54" s="35">
        <f>VA!AP4</f>
        <v>90637</v>
      </c>
      <c r="J54" s="35">
        <f>SUM(VA!AQ4:AR4)</f>
        <v>333852</v>
      </c>
      <c r="K54" s="35">
        <f>SUM(VA!AS4,VA!AT4,VA!AU4,VA!AV4)</f>
        <v>122957</v>
      </c>
      <c r="L54" s="35">
        <f>SUM(VA!AW4:AX4)</f>
        <v>62768</v>
      </c>
      <c r="M54" s="35">
        <f>SUM(VA!AY4:BB4)</f>
        <v>81146</v>
      </c>
      <c r="N54" s="35">
        <f>VA!BC4</f>
        <v>138193</v>
      </c>
      <c r="O54" s="35">
        <f>VA!BD4</f>
        <v>6833</v>
      </c>
      <c r="P54" s="35">
        <f>SUM(VA!BE4,VA!BF4,VA!BG4,VA!BH4,VA!BI4,VA!BJ4)</f>
        <v>222803</v>
      </c>
      <c r="Q54" s="35">
        <f>SUM(VA!BK4,VA!BL4,VA!BN4)</f>
        <v>742786</v>
      </c>
      <c r="R54" s="35">
        <f>SUM(VA!BM4,VA!BO4)</f>
        <v>159971</v>
      </c>
      <c r="S54" s="35">
        <f>SUM(VA!BP4,VA!BQ4)</f>
        <v>52421</v>
      </c>
      <c r="T54" s="35">
        <f>VA!BR4</f>
        <v>73167</v>
      </c>
      <c r="U54" s="37">
        <f t="shared" si="16"/>
        <v>2539693</v>
      </c>
      <c r="V54" s="1"/>
      <c r="W54" s="1"/>
      <c r="X54" s="1"/>
      <c r="Y54" s="1"/>
      <c r="Z54" s="1"/>
      <c r="AA54" s="1"/>
      <c r="AB54" s="1"/>
      <c r="AC54" s="1"/>
    </row>
    <row r="55" spans="2:30" x14ac:dyDescent="0.2">
      <c r="B55" s="33" t="s">
        <v>359</v>
      </c>
      <c r="C55" s="35">
        <f>SUM(VA!C5)</f>
        <v>5051</v>
      </c>
      <c r="D55" s="35">
        <f>SUM(VA!D5)</f>
        <v>2759</v>
      </c>
      <c r="E55" s="35">
        <f>VA!E5</f>
        <v>340</v>
      </c>
      <c r="F55" s="35">
        <f>SUM(VA!F5:I5)</f>
        <v>7144</v>
      </c>
      <c r="G55" s="35">
        <f>SUM(VA!J5:AM5)</f>
        <v>93620</v>
      </c>
      <c r="H55" s="35">
        <f>SUM(VA!AN5:AO5)</f>
        <v>11779</v>
      </c>
      <c r="I55" s="35">
        <f>VA!AP5</f>
        <v>19719</v>
      </c>
      <c r="J55" s="35">
        <f>SUM(VA!AQ5:AR5)</f>
        <v>86985</v>
      </c>
      <c r="K55" s="35">
        <f>SUM(VA!AS5,VA!AT5,VA!AU5,VA!AV5)</f>
        <v>30799</v>
      </c>
      <c r="L55" s="35">
        <f>SUM(VA!AW5:AX5)</f>
        <v>11774</v>
      </c>
      <c r="M55" s="35">
        <f>SUM(VA!AY5:BB5)</f>
        <v>21550</v>
      </c>
      <c r="N55" s="35">
        <f>VA!BC5</f>
        <v>41584</v>
      </c>
      <c r="O55" s="35">
        <f>VA!BD5</f>
        <v>1948</v>
      </c>
      <c r="P55" s="35">
        <f>SUM(VA!BE5,VA!BF5,VA!BG5,VA!BH5,VA!BI5,VA!BJ5)</f>
        <v>55454</v>
      </c>
      <c r="Q55" s="35">
        <f>SUM(VA!BK5,VA!BL5,VA!BN5)</f>
        <v>142361</v>
      </c>
      <c r="R55" s="35">
        <f>SUM(VA!BM5,VA!BO5)</f>
        <v>29183</v>
      </c>
      <c r="S55" s="35">
        <f>SUM(VA!BP5,VA!BQ5)</f>
        <v>8853</v>
      </c>
      <c r="T55" s="35">
        <f>VA!BR5</f>
        <v>1991</v>
      </c>
      <c r="U55" s="37">
        <f t="shared" si="16"/>
        <v>572894</v>
      </c>
      <c r="V55" s="1"/>
      <c r="W55" s="1"/>
      <c r="X55" s="1"/>
      <c r="Y55" s="1"/>
      <c r="Z55" s="1"/>
      <c r="AA55" s="1"/>
      <c r="AB55" s="1"/>
      <c r="AC55" s="1"/>
    </row>
    <row r="56" spans="2:30" x14ac:dyDescent="0.2">
      <c r="B56" s="34" t="s">
        <v>358</v>
      </c>
      <c r="C56" s="35">
        <f>SUM(VA!C6)</f>
        <v>5049</v>
      </c>
      <c r="D56" s="35">
        <f>SUM(VA!D6)</f>
        <v>2759</v>
      </c>
      <c r="E56" s="35">
        <f>VA!E6</f>
        <v>338</v>
      </c>
      <c r="F56" s="35">
        <f>SUM(VA!F6:I6)</f>
        <v>5988</v>
      </c>
      <c r="G56" s="35">
        <f>SUM(VA!J6:AM6)</f>
        <v>89354</v>
      </c>
      <c r="H56" s="35">
        <f>SUM(VA!AN6:AO6)</f>
        <v>9786</v>
      </c>
      <c r="I56" s="35">
        <f>VA!AP6</f>
        <v>19299</v>
      </c>
      <c r="J56" s="35">
        <f>SUM(VA!AQ6:AR6)</f>
        <v>85729</v>
      </c>
      <c r="K56" s="35">
        <f>SUM(VA!AS6,VA!AT6,VA!AU6,VA!AV6)</f>
        <v>28918</v>
      </c>
      <c r="L56" s="35">
        <f>SUM(VA!AW6:AX6)</f>
        <v>11618</v>
      </c>
      <c r="M56" s="35">
        <f>SUM(VA!AY6:BB6)</f>
        <v>19772</v>
      </c>
      <c r="N56" s="35">
        <f>VA!BC6</f>
        <v>35294</v>
      </c>
      <c r="O56" s="35">
        <f>VA!BD6</f>
        <v>1891</v>
      </c>
      <c r="P56" s="35">
        <f>SUM(VA!BE6,VA!BF6,VA!BG6,VA!BH6,VA!BI6,VA!BJ6)</f>
        <v>53676</v>
      </c>
      <c r="Q56" s="35">
        <f>SUM(VA!BK6,VA!BL6,VA!BN6)</f>
        <v>140911</v>
      </c>
      <c r="R56" s="35">
        <f>SUM(VA!BM6,VA!BO6)</f>
        <v>28995</v>
      </c>
      <c r="S56" s="35">
        <f>SUM(VA!BP6,VA!BQ6)</f>
        <v>8696</v>
      </c>
      <c r="T56" s="35">
        <f>VA!BR6</f>
        <v>1991</v>
      </c>
      <c r="U56" s="37">
        <f t="shared" si="16"/>
        <v>550064</v>
      </c>
      <c r="V56" s="1"/>
      <c r="W56" s="1"/>
      <c r="X56" s="1"/>
      <c r="Y56" s="1"/>
      <c r="Z56" s="1"/>
      <c r="AA56" s="1"/>
      <c r="AB56" s="1"/>
      <c r="AC56" s="1"/>
    </row>
    <row r="57" spans="2:30" x14ac:dyDescent="0.2">
      <c r="B57" s="34" t="s">
        <v>357</v>
      </c>
      <c r="C57" s="35">
        <f>SUM(VA!C7)</f>
        <v>2</v>
      </c>
      <c r="D57" s="35">
        <f>SUM(VA!D7)</f>
        <v>0</v>
      </c>
      <c r="E57" s="35">
        <f>VA!E7</f>
        <v>2</v>
      </c>
      <c r="F57" s="35">
        <f>SUM(VA!F7:I7)</f>
        <v>1156</v>
      </c>
      <c r="G57" s="35">
        <f>SUM(VA!J7:AM7)</f>
        <v>4266</v>
      </c>
      <c r="H57" s="35">
        <f>SUM(VA!AN7:AO7)</f>
        <v>1993</v>
      </c>
      <c r="I57" s="35">
        <f>VA!AP7</f>
        <v>420</v>
      </c>
      <c r="J57" s="35">
        <f>SUM(VA!AQ7:AR7)</f>
        <v>1256</v>
      </c>
      <c r="K57" s="35">
        <f>SUM(VA!AS7,VA!AT7,VA!AU7,VA!AV7)</f>
        <v>1881</v>
      </c>
      <c r="L57" s="35">
        <f>SUM(VA!AW7:AX7)</f>
        <v>156</v>
      </c>
      <c r="M57" s="35">
        <f>SUM(VA!AY7:BB7)</f>
        <v>1778</v>
      </c>
      <c r="N57" s="35">
        <f>VA!BC7</f>
        <v>6290</v>
      </c>
      <c r="O57" s="35">
        <f>VA!BD7</f>
        <v>57</v>
      </c>
      <c r="P57" s="35">
        <f>SUM(VA!BE7,VA!BF7,VA!BG7,VA!BH7,VA!BI7,VA!BJ7)</f>
        <v>1778</v>
      </c>
      <c r="Q57" s="35">
        <f>SUM(VA!BK7,VA!BL7,VA!BN7)</f>
        <v>1450</v>
      </c>
      <c r="R57" s="35">
        <f>SUM(VA!BM7,VA!BO7)</f>
        <v>188</v>
      </c>
      <c r="S57" s="35">
        <f>SUM(VA!BP7,VA!BQ7)</f>
        <v>157</v>
      </c>
      <c r="T57" s="35">
        <f>VA!BR7</f>
        <v>0</v>
      </c>
      <c r="U57" s="37">
        <f t="shared" si="16"/>
        <v>22830</v>
      </c>
      <c r="V57" s="1"/>
      <c r="W57" s="1"/>
      <c r="X57" s="1"/>
      <c r="Y57" s="1"/>
      <c r="Z57" s="1"/>
      <c r="AA57" s="1"/>
      <c r="AB57" s="1"/>
      <c r="AC57" s="1"/>
    </row>
    <row r="58" spans="2:30" x14ac:dyDescent="0.2">
      <c r="B58" s="33" t="s">
        <v>356</v>
      </c>
      <c r="C58" s="35">
        <f>SUM(VA!C8)</f>
        <v>0</v>
      </c>
      <c r="D58" s="35">
        <f>SUM(VA!D8)</f>
        <v>0</v>
      </c>
      <c r="E58" s="35">
        <f>VA!E8</f>
        <v>0</v>
      </c>
      <c r="F58" s="35">
        <f>SUM(VA!F8:I8)</f>
        <v>0</v>
      </c>
      <c r="G58" s="35">
        <f>SUM(VA!J8:AM8)</f>
        <v>0</v>
      </c>
      <c r="H58" s="35">
        <f>SUM(VA!AN8:AO8)</f>
        <v>0</v>
      </c>
      <c r="I58" s="35">
        <f>VA!AP8</f>
        <v>0</v>
      </c>
      <c r="J58" s="35">
        <f>SUM(VA!AQ8:AR8)</f>
        <v>0</v>
      </c>
      <c r="K58" s="35">
        <f>SUM(VA!AS8,VA!AT8,VA!AU8,VA!AV8)</f>
        <v>0</v>
      </c>
      <c r="L58" s="35">
        <f>SUM(VA!AW8:AX8)</f>
        <v>0</v>
      </c>
      <c r="M58" s="35">
        <f>SUM(VA!AY8:BB8)</f>
        <v>0</v>
      </c>
      <c r="N58" s="35">
        <f>VA!BC8</f>
        <v>0</v>
      </c>
      <c r="O58" s="35">
        <f>VA!BD8</f>
        <v>0</v>
      </c>
      <c r="P58" s="35">
        <f>SUM(VA!BE8,VA!BF8,VA!BG8,VA!BH8,VA!BI8,VA!BJ8)</f>
        <v>0</v>
      </c>
      <c r="Q58" s="35">
        <f>SUM(VA!BK8,VA!BL8,VA!BN8)</f>
        <v>105093</v>
      </c>
      <c r="R58" s="35">
        <f>SUM(VA!BM8,VA!BO8)</f>
        <v>0</v>
      </c>
      <c r="S58" s="35">
        <f>SUM(VA!BP8,VA!BQ8)</f>
        <v>0</v>
      </c>
      <c r="T58" s="35">
        <f>VA!BR8</f>
        <v>0</v>
      </c>
      <c r="U58" s="37">
        <f t="shared" si="16"/>
        <v>105093</v>
      </c>
      <c r="V58" s="1"/>
      <c r="W58" s="1"/>
      <c r="X58" s="1"/>
      <c r="Y58" s="1"/>
      <c r="Z58" s="1"/>
      <c r="AA58" s="1"/>
      <c r="AB58" s="1"/>
      <c r="AC58" s="1"/>
    </row>
    <row r="59" spans="2:30" ht="15" x14ac:dyDescent="0.25">
      <c r="B59" s="45" t="s">
        <v>355</v>
      </c>
      <c r="C59" s="36">
        <f>SUM(VA!C9)</f>
        <v>178447</v>
      </c>
      <c r="D59" s="36">
        <f>SUM(VA!D9)</f>
        <v>53985</v>
      </c>
      <c r="E59" s="36">
        <f>VA!E9</f>
        <v>24742</v>
      </c>
      <c r="F59" s="36">
        <f>SUM(VA!F9:I9)</f>
        <v>151415</v>
      </c>
      <c r="G59" s="36">
        <f>SUM(VA!J9:AM9)</f>
        <v>292714</v>
      </c>
      <c r="H59" s="36">
        <f>SUM(VA!AN9:AO9)</f>
        <v>141803</v>
      </c>
      <c r="I59" s="36">
        <f>VA!AP9</f>
        <v>134957</v>
      </c>
      <c r="J59" s="36">
        <f>SUM(VA!AQ9:AR9)</f>
        <v>387630</v>
      </c>
      <c r="K59" s="36">
        <f>SUM(VA!AS9,VA!AT9,VA!AU9,VA!AV9)</f>
        <v>124970</v>
      </c>
      <c r="L59" s="36">
        <f>SUM(VA!AW9:AX9)</f>
        <v>81376</v>
      </c>
      <c r="M59" s="36">
        <f>SUM(VA!AY9:BB9)</f>
        <v>108389</v>
      </c>
      <c r="N59" s="36">
        <f>VA!BC9</f>
        <v>271921</v>
      </c>
      <c r="O59" s="36">
        <f>VA!BD9</f>
        <v>610297</v>
      </c>
      <c r="P59" s="36">
        <f>SUM(VA!BE9,VA!BF9,VA!BG9,VA!BH9,VA!BI9,VA!BJ9)</f>
        <v>221422</v>
      </c>
      <c r="Q59" s="36">
        <f>SUM(VA!BK9,VA!BL9,VA!BN9)</f>
        <v>115684</v>
      </c>
      <c r="R59" s="36">
        <f>SUM(VA!BM9,VA!BO9)</f>
        <v>91056</v>
      </c>
      <c r="S59" s="36">
        <f>SUM(VA!BP9,VA!BQ9)</f>
        <v>57125</v>
      </c>
      <c r="T59" s="36">
        <f>VA!BR9</f>
        <v>0</v>
      </c>
      <c r="U59" s="37">
        <f t="shared" si="16"/>
        <v>3047933</v>
      </c>
      <c r="V59" s="1"/>
      <c r="W59" s="1"/>
      <c r="X59" s="1"/>
      <c r="Y59" s="1"/>
      <c r="Z59" s="1"/>
      <c r="AA59" s="1"/>
      <c r="AB59" s="1"/>
      <c r="AC59" s="1"/>
    </row>
    <row r="60" spans="2:30" x14ac:dyDescent="0.2">
      <c r="B60" s="33" t="s">
        <v>354</v>
      </c>
      <c r="C60" s="35">
        <f>SUM(VA!C10)</f>
        <v>97871</v>
      </c>
      <c r="D60" s="35">
        <f>SUM(VA!D10)</f>
        <v>40745</v>
      </c>
      <c r="E60" s="35">
        <f>VA!E10</f>
        <v>12090</v>
      </c>
      <c r="F60" s="35">
        <f>SUM(VA!F10:I10)</f>
        <v>251</v>
      </c>
      <c r="G60" s="35">
        <f>SUM(VA!J10:AM10)</f>
        <v>28282</v>
      </c>
      <c r="H60" s="35">
        <f>SUM(VA!AN10:AO10)</f>
        <v>2024</v>
      </c>
      <c r="I60" s="35">
        <f>VA!AP10</f>
        <v>72276</v>
      </c>
      <c r="J60" s="35">
        <f>SUM(VA!AQ10:AR10)</f>
        <v>87070</v>
      </c>
      <c r="K60" s="35">
        <f>SUM(VA!AS10,VA!AT10,VA!AU10,VA!AV10)</f>
        <v>31927</v>
      </c>
      <c r="L60" s="35">
        <f>SUM(VA!AW10:AX10)</f>
        <v>50808</v>
      </c>
      <c r="M60" s="35">
        <f>SUM(VA!AY10:BB10)</f>
        <v>11335</v>
      </c>
      <c r="N60" s="35">
        <f>VA!BC10</f>
        <v>2730</v>
      </c>
      <c r="O60" s="35">
        <f>VA!BD10</f>
        <v>4878</v>
      </c>
      <c r="P60" s="35">
        <f>SUM(VA!BE10,VA!BF10,VA!BG10,VA!BH10,VA!BI10,VA!BJ10)</f>
        <v>70202</v>
      </c>
      <c r="Q60" s="35">
        <f>SUM(VA!BK10,VA!BL10,VA!BN10)</f>
        <v>0</v>
      </c>
      <c r="R60" s="35">
        <f>SUM(VA!BM10,VA!BO10)</f>
        <v>61601</v>
      </c>
      <c r="S60" s="35">
        <f>SUM(VA!BP10,VA!BQ10)</f>
        <v>43502</v>
      </c>
      <c r="T60" s="35">
        <f>VA!BR10</f>
        <v>0</v>
      </c>
      <c r="U60" s="37">
        <f t="shared" si="16"/>
        <v>617592</v>
      </c>
      <c r="V60" s="1"/>
      <c r="W60" s="1"/>
      <c r="X60" s="1"/>
      <c r="Y60" s="1"/>
      <c r="Z60" s="1"/>
      <c r="AA60" s="1"/>
      <c r="AB60" s="1"/>
      <c r="AC60" s="1"/>
    </row>
    <row r="61" spans="2:30" x14ac:dyDescent="0.2">
      <c r="B61" s="33" t="s">
        <v>353</v>
      </c>
      <c r="C61" s="35">
        <f>SUM(VA!C11)</f>
        <v>80576</v>
      </c>
      <c r="D61" s="35">
        <f>SUM(VA!D11)</f>
        <v>13240</v>
      </c>
      <c r="E61" s="35">
        <f>VA!E11</f>
        <v>12652</v>
      </c>
      <c r="F61" s="35">
        <f>SUM(VA!F11:I11)</f>
        <v>151164</v>
      </c>
      <c r="G61" s="35">
        <f>SUM(VA!J11:AM11)</f>
        <v>264432</v>
      </c>
      <c r="H61" s="35">
        <f>SUM(VA!AN11:AO11)</f>
        <v>139779</v>
      </c>
      <c r="I61" s="35">
        <f>VA!AP11</f>
        <v>62681</v>
      </c>
      <c r="J61" s="35">
        <f>SUM(VA!AQ11:AR11)</f>
        <v>300560</v>
      </c>
      <c r="K61" s="35">
        <f>SUM(VA!AS11,VA!AT11,VA!AU11,VA!AV11)</f>
        <v>93043</v>
      </c>
      <c r="L61" s="35">
        <f>SUM(VA!AW11:AX11)</f>
        <v>30568</v>
      </c>
      <c r="M61" s="35">
        <f>SUM(VA!AY11:BB11)</f>
        <v>97054</v>
      </c>
      <c r="N61" s="35">
        <f>VA!BC11</f>
        <v>269191</v>
      </c>
      <c r="O61" s="35">
        <f>VA!BD11</f>
        <v>605419</v>
      </c>
      <c r="P61" s="35">
        <f>SUM(VA!BE11,VA!BF11,VA!BG11,VA!BH11,VA!BI11,VA!BJ11)</f>
        <v>151220</v>
      </c>
      <c r="Q61" s="35">
        <f>SUM(VA!BK11,VA!BL11,VA!BN11)</f>
        <v>115684</v>
      </c>
      <c r="R61" s="35">
        <f>SUM(VA!BM11,VA!BO11)</f>
        <v>29455</v>
      </c>
      <c r="S61" s="35">
        <f>SUM(VA!BP11,VA!BQ11)</f>
        <v>13623</v>
      </c>
      <c r="T61" s="35">
        <f>VA!BR11</f>
        <v>0</v>
      </c>
      <c r="U61" s="37">
        <f t="shared" si="16"/>
        <v>2430341</v>
      </c>
      <c r="V61" s="1"/>
      <c r="W61" s="1"/>
      <c r="X61" s="1"/>
      <c r="Y61" s="1"/>
      <c r="Z61" s="1"/>
      <c r="AA61" s="1"/>
      <c r="AB61" s="1"/>
      <c r="AC61" s="1"/>
    </row>
    <row r="62" spans="2:30" ht="15" x14ac:dyDescent="0.25">
      <c r="B62" s="45" t="s">
        <v>352</v>
      </c>
      <c r="C62" s="36">
        <f>SUM(VA!C12)</f>
        <v>1990</v>
      </c>
      <c r="D62" s="36">
        <f>SUM(VA!D12)</f>
        <v>688</v>
      </c>
      <c r="E62" s="36">
        <f>VA!E12</f>
        <v>177</v>
      </c>
      <c r="F62" s="36">
        <f>SUM(VA!F12:I12)</f>
        <v>2832</v>
      </c>
      <c r="G62" s="36">
        <f>SUM(VA!J12:AM12)</f>
        <v>30739</v>
      </c>
      <c r="H62" s="36">
        <f>SUM(VA!AN12:AO12)</f>
        <v>4436</v>
      </c>
      <c r="I62" s="36">
        <f>VA!AP12</f>
        <v>3554</v>
      </c>
      <c r="J62" s="36">
        <f>SUM(VA!AQ12:AR12)</f>
        <v>14522</v>
      </c>
      <c r="K62" s="36">
        <f>SUM(VA!AS12,VA!AT12,VA!AU12,VA!AV12)</f>
        <v>6798</v>
      </c>
      <c r="L62" s="36">
        <f>SUM(VA!AW12:AX12)</f>
        <v>2271</v>
      </c>
      <c r="M62" s="36">
        <f>SUM(VA!AY12:BB12)</f>
        <v>7830</v>
      </c>
      <c r="N62" s="36">
        <f>VA!BC12</f>
        <v>8594</v>
      </c>
      <c r="O62" s="36">
        <f>VA!BD12</f>
        <v>506</v>
      </c>
      <c r="P62" s="36">
        <f>SUM(VA!BE12,VA!BF12,VA!BG12,VA!BH12,VA!BI12,VA!BJ12)</f>
        <v>9496</v>
      </c>
      <c r="Q62" s="36">
        <f>SUM(VA!BK12,VA!BL12,VA!BN12)</f>
        <v>167</v>
      </c>
      <c r="R62" s="36">
        <f>SUM(VA!BM12,VA!BO12)</f>
        <v>6105</v>
      </c>
      <c r="S62" s="36">
        <f>SUM(VA!BP12,VA!BQ12)</f>
        <v>1577</v>
      </c>
      <c r="T62" s="36">
        <f>VA!BR12</f>
        <v>0</v>
      </c>
      <c r="U62" s="37">
        <f t="shared" si="16"/>
        <v>102282</v>
      </c>
      <c r="V62" s="1"/>
      <c r="W62" s="1"/>
      <c r="X62" s="1"/>
      <c r="Y62" s="1"/>
      <c r="Z62" s="1"/>
      <c r="AA62" s="1"/>
      <c r="AB62" s="1"/>
      <c r="AC62" s="1"/>
    </row>
    <row r="63" spans="2:30" ht="15" x14ac:dyDescent="0.25">
      <c r="B63" s="45" t="s">
        <v>351</v>
      </c>
      <c r="C63" s="36">
        <f>SUM(VA!C13)</f>
        <v>-7520</v>
      </c>
      <c r="D63" s="36">
        <f>SUM(VA!D13)</f>
        <v>-78</v>
      </c>
      <c r="E63" s="36">
        <f>VA!E13</f>
        <v>-31</v>
      </c>
      <c r="F63" s="36">
        <f>SUM(VA!F13:I13)</f>
        <v>-53</v>
      </c>
      <c r="G63" s="36">
        <f>SUM(VA!J13:AM13)</f>
        <v>-1171</v>
      </c>
      <c r="H63" s="36">
        <f>SUM(VA!AN13:AO13)</f>
        <v>-92</v>
      </c>
      <c r="I63" s="36">
        <f>VA!AP13</f>
        <v>-224</v>
      </c>
      <c r="J63" s="36">
        <f>SUM(VA!AQ13:AR13)</f>
        <v>-399</v>
      </c>
      <c r="K63" s="36">
        <f>SUM(VA!AS13,VA!AT13,VA!AU13,VA!AV13)</f>
        <v>-1053</v>
      </c>
      <c r="L63" s="36">
        <f>SUM(VA!AW13:AX13)</f>
        <v>0</v>
      </c>
      <c r="M63" s="36">
        <f>SUM(VA!AY13:BB13)</f>
        <v>-39</v>
      </c>
      <c r="N63" s="36">
        <f>VA!BC13</f>
        <v>0</v>
      </c>
      <c r="O63" s="36">
        <f>VA!BD13</f>
        <v>0</v>
      </c>
      <c r="P63" s="36">
        <f>SUM(VA!BE13,VA!BF13,VA!BG13,VA!BH13,VA!BI13,VA!BJ13)</f>
        <v>-483</v>
      </c>
      <c r="Q63" s="36">
        <f>SUM(VA!BK13,VA!BL13,VA!BN13)</f>
        <v>0</v>
      </c>
      <c r="R63" s="36">
        <f>SUM(VA!BM13,VA!BO13)</f>
        <v>-68</v>
      </c>
      <c r="S63" s="36">
        <f>SUM(VA!BP13,VA!BQ13)</f>
        <v>0</v>
      </c>
      <c r="T63" s="36">
        <f>VA!BR13</f>
        <v>0</v>
      </c>
      <c r="U63" s="37">
        <f t="shared" si="16"/>
        <v>-11211</v>
      </c>
      <c r="V63" s="1"/>
      <c r="W63" s="1"/>
      <c r="X63" s="1"/>
      <c r="Y63" s="1"/>
      <c r="Z63" s="1"/>
      <c r="AA63" s="1"/>
      <c r="AB63" s="1"/>
      <c r="AC63" s="1"/>
    </row>
    <row r="64" spans="2:30" customFormat="1" ht="12.75" x14ac:dyDescent="0.2"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7"/>
      <c r="V64" s="1"/>
      <c r="W64" s="1"/>
      <c r="X64" s="1"/>
      <c r="Y64" s="1"/>
      <c r="Z64" s="1"/>
      <c r="AA64" s="1"/>
      <c r="AB64" s="1"/>
      <c r="AC64" s="1"/>
    </row>
    <row r="65" spans="2:30" s="31" customFormat="1" ht="15" x14ac:dyDescent="0.25">
      <c r="B65" s="30" t="s">
        <v>350</v>
      </c>
      <c r="C65" s="39">
        <f>SUM(C52,C50)</f>
        <v>415308</v>
      </c>
      <c r="D65" s="39">
        <f t="shared" ref="D65:U65" si="17">SUM(D52,D50)</f>
        <v>163008</v>
      </c>
      <c r="E65" s="39">
        <f t="shared" si="17"/>
        <v>38200</v>
      </c>
      <c r="F65" s="39">
        <f t="shared" si="17"/>
        <v>402446</v>
      </c>
      <c r="G65" s="39">
        <f t="shared" si="17"/>
        <v>3491649</v>
      </c>
      <c r="H65" s="39">
        <f t="shared" si="17"/>
        <v>434120</v>
      </c>
      <c r="I65" s="39">
        <f t="shared" si="17"/>
        <v>572890</v>
      </c>
      <c r="J65" s="39">
        <f t="shared" si="17"/>
        <v>1365064</v>
      </c>
      <c r="K65" s="39">
        <f t="shared" si="17"/>
        <v>648913</v>
      </c>
      <c r="L65" s="39">
        <f t="shared" si="17"/>
        <v>332145</v>
      </c>
      <c r="M65" s="39">
        <f t="shared" si="17"/>
        <v>423151</v>
      </c>
      <c r="N65" s="39">
        <f t="shared" si="17"/>
        <v>696739</v>
      </c>
      <c r="O65" s="39">
        <f t="shared" si="17"/>
        <v>675910</v>
      </c>
      <c r="P65" s="39">
        <f t="shared" si="17"/>
        <v>807819</v>
      </c>
      <c r="Q65" s="39">
        <f t="shared" si="17"/>
        <v>1494439</v>
      </c>
      <c r="R65" s="39">
        <f t="shared" si="17"/>
        <v>473157</v>
      </c>
      <c r="S65" s="39">
        <f t="shared" si="17"/>
        <v>231675</v>
      </c>
      <c r="T65" s="39">
        <f t="shared" si="17"/>
        <v>75158</v>
      </c>
      <c r="U65" s="39">
        <f t="shared" si="17"/>
        <v>12741791</v>
      </c>
      <c r="V65" s="1"/>
      <c r="W65" s="1"/>
      <c r="X65" s="1"/>
      <c r="Y65" s="1"/>
      <c r="Z65" s="1"/>
      <c r="AA65" s="1"/>
      <c r="AB65" s="1"/>
      <c r="AC65" s="1"/>
      <c r="AD65"/>
    </row>
    <row r="66" spans="2:30" customFormat="1" ht="12.75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5"/>
      <c r="V66" s="1"/>
      <c r="W66" s="1"/>
      <c r="X66" s="1"/>
      <c r="Y66" s="1"/>
      <c r="Z66" s="1"/>
      <c r="AA66" s="1"/>
      <c r="AB66" s="1"/>
      <c r="AC66" s="1"/>
    </row>
    <row r="67" spans="2:30" s="31" customFormat="1" ht="15" x14ac:dyDescent="0.25">
      <c r="B67" s="30" t="s">
        <v>349</v>
      </c>
      <c r="C67" s="39">
        <f>SUM(VA!C15)</f>
        <v>6510033</v>
      </c>
      <c r="D67" s="39">
        <f>SUM(VA!D15)</f>
        <v>5830589</v>
      </c>
      <c r="E67" s="39">
        <f>VA!E15</f>
        <v>847266</v>
      </c>
      <c r="F67" s="39">
        <f>SUM(VA!F15:I15)</f>
        <v>219379</v>
      </c>
      <c r="G67" s="39">
        <f>SUM(VA!J15:AM15)</f>
        <v>10995039</v>
      </c>
      <c r="H67" s="39">
        <f>SUM(VA!AN15:AO15)</f>
        <v>747883</v>
      </c>
      <c r="I67" s="39">
        <f>VA!AP15</f>
        <v>7745390</v>
      </c>
      <c r="J67" s="39">
        <f>SUM(VA!AQ15:AR15)</f>
        <v>18959022</v>
      </c>
      <c r="K67" s="39">
        <f>SUM(VA!AS15,VA!AT15,VA!AU15,VA!AV15)</f>
        <v>5289349</v>
      </c>
      <c r="L67" s="39">
        <f>SUM(VA!AW15:AX15)</f>
        <v>6329678</v>
      </c>
      <c r="M67" s="39">
        <f>SUM(VA!AY15:BB15)</f>
        <v>1394595</v>
      </c>
      <c r="N67" s="39">
        <f>VA!BC15</f>
        <v>1406232</v>
      </c>
      <c r="O67" s="39">
        <f>VA!BD15</f>
        <v>479340</v>
      </c>
      <c r="P67" s="39">
        <f>SUM(VA!BE15,VA!BF15,VA!BG15,VA!BH15,VA!BI15,VA!BJ15)</f>
        <v>8698047</v>
      </c>
      <c r="Q67" s="39">
        <f>SUM(VA!BK15,VA!BL15,VA!BN15)</f>
        <v>11375970</v>
      </c>
      <c r="R67" s="39">
        <f>SUM(VA!BM15,VA!BO15)</f>
        <v>6478406</v>
      </c>
      <c r="S67" s="39">
        <f>SUM(VA!BP15,VA!BQ15)</f>
        <v>5845672</v>
      </c>
      <c r="T67" s="39">
        <f>VA!BR15</f>
        <v>6843869</v>
      </c>
      <c r="U67" s="39">
        <f t="shared" ref="U67" si="18">SUM(C67:T67)</f>
        <v>105995759</v>
      </c>
      <c r="V67" s="1"/>
      <c r="W67" s="1"/>
      <c r="X67" s="1"/>
      <c r="Y67" s="1"/>
      <c r="Z67" s="1"/>
      <c r="AA67" s="1"/>
      <c r="AB67" s="1"/>
      <c r="AC67" s="1"/>
      <c r="AD67"/>
    </row>
    <row r="68" spans="2:30" customFormat="1" ht="12.75" x14ac:dyDescent="0.2"/>
    <row r="76" spans="2:30" hidden="1" x14ac:dyDescent="0.2"/>
    <row r="77" spans="2:30" hidden="1" x14ac:dyDescent="0.2">
      <c r="B77" s="29" t="s">
        <v>483</v>
      </c>
      <c r="C77" s="46" t="s">
        <v>372</v>
      </c>
      <c r="D77" s="46" t="s">
        <v>374</v>
      </c>
      <c r="E77" s="46" t="s">
        <v>376</v>
      </c>
      <c r="F77" s="46" t="s">
        <v>378</v>
      </c>
      <c r="G77" s="46" t="s">
        <v>379</v>
      </c>
      <c r="H77" s="46" t="s">
        <v>380</v>
      </c>
      <c r="I77" s="46" t="s">
        <v>381</v>
      </c>
      <c r="J77" s="46" t="s">
        <v>383</v>
      </c>
      <c r="K77" s="46" t="s">
        <v>384</v>
      </c>
      <c r="L77" s="46" t="s">
        <v>385</v>
      </c>
      <c r="M77" s="46" t="s">
        <v>386</v>
      </c>
      <c r="N77" s="46" t="s">
        <v>387</v>
      </c>
      <c r="O77" s="46" t="s">
        <v>388</v>
      </c>
      <c r="P77" s="46" t="s">
        <v>389</v>
      </c>
      <c r="Q77" s="46" t="s">
        <v>390</v>
      </c>
      <c r="R77" s="46" t="s">
        <v>391</v>
      </c>
      <c r="S77" s="46" t="s">
        <v>392</v>
      </c>
      <c r="T77" s="46" t="s">
        <v>393</v>
      </c>
      <c r="U77" s="29" t="s">
        <v>484</v>
      </c>
      <c r="V77" s="29" t="s">
        <v>364</v>
      </c>
      <c r="W77" s="29" t="s">
        <v>366</v>
      </c>
      <c r="X77" s="29" t="s">
        <v>365</v>
      </c>
      <c r="Y77" s="29" t="s">
        <v>399</v>
      </c>
    </row>
    <row r="78" spans="2:30" hidden="1" x14ac:dyDescent="0.2">
      <c r="B78" s="46" t="s">
        <v>372</v>
      </c>
      <c r="C78" s="47">
        <f>SUM(C3,C23)</f>
        <v>9066.4116836667981</v>
      </c>
      <c r="D78" s="47">
        <f t="shared" ref="D78:T78" si="19">SUM(D3,D23)</f>
        <v>5792.1268297188908</v>
      </c>
      <c r="E78" s="47">
        <f t="shared" si="19"/>
        <v>187.54929081826867</v>
      </c>
      <c r="F78" s="47">
        <f t="shared" si="19"/>
        <v>22.499327343057601</v>
      </c>
      <c r="G78" s="47">
        <f t="shared" si="19"/>
        <v>162084.63525109974</v>
      </c>
      <c r="H78" s="47">
        <f t="shared" si="19"/>
        <v>38.762092665330094</v>
      </c>
      <c r="I78" s="47">
        <f t="shared" si="19"/>
        <v>411.60649946163687</v>
      </c>
      <c r="J78" s="47">
        <f t="shared" si="19"/>
        <v>12020.799854581017</v>
      </c>
      <c r="K78" s="47">
        <f t="shared" si="19"/>
        <v>13.658060704423637</v>
      </c>
      <c r="L78" s="47">
        <f t="shared" si="19"/>
        <v>5712.6244356351172</v>
      </c>
      <c r="M78" s="47">
        <f t="shared" si="19"/>
        <v>45.658128903590075</v>
      </c>
      <c r="N78" s="47">
        <f t="shared" si="19"/>
        <v>13.520244684454866</v>
      </c>
      <c r="O78" s="47">
        <f t="shared" si="19"/>
        <v>20.827719853325547</v>
      </c>
      <c r="P78" s="47">
        <f t="shared" si="19"/>
        <v>187.83735316379952</v>
      </c>
      <c r="Q78" s="47">
        <f t="shared" si="19"/>
        <v>1792.603852569707</v>
      </c>
      <c r="R78" s="47">
        <f t="shared" si="19"/>
        <v>296.76917311275923</v>
      </c>
      <c r="S78" s="47">
        <f t="shared" si="19"/>
        <v>350.25664518198403</v>
      </c>
      <c r="T78" s="47">
        <f t="shared" si="19"/>
        <v>0</v>
      </c>
      <c r="U78" s="29" t="s">
        <v>364</v>
      </c>
      <c r="V78" s="47">
        <f>SUM(V3,V23)</f>
        <v>147637.43479928176</v>
      </c>
      <c r="W78" s="47">
        <f>SUM(W3,W23)</f>
        <v>46.732337834582744</v>
      </c>
      <c r="X78" s="47">
        <f>SUM(X3:Y3,X23:Y23)</f>
        <v>82484.345274608131</v>
      </c>
      <c r="Y78" s="47">
        <f>SUM(Z3:AA3,Z23:AA23)</f>
        <v>841.39601539396585</v>
      </c>
    </row>
    <row r="79" spans="2:30" hidden="1" x14ac:dyDescent="0.2">
      <c r="B79" s="46" t="s">
        <v>374</v>
      </c>
      <c r="C79" s="47">
        <f t="shared" ref="C79:T79" si="20">SUM(C4,C24)</f>
        <v>1130.6209473240508</v>
      </c>
      <c r="D79" s="47">
        <f t="shared" si="20"/>
        <v>6768.5227342270136</v>
      </c>
      <c r="E79" s="47">
        <f t="shared" si="20"/>
        <v>225.8158359291607</v>
      </c>
      <c r="F79" s="47">
        <f t="shared" si="20"/>
        <v>49.666322531082756</v>
      </c>
      <c r="G79" s="47">
        <f t="shared" si="20"/>
        <v>99341.124603466655</v>
      </c>
      <c r="H79" s="47">
        <f t="shared" si="20"/>
        <v>9.1007615546440839</v>
      </c>
      <c r="I79" s="47">
        <f t="shared" si="20"/>
        <v>792.84364887024265</v>
      </c>
      <c r="J79" s="47">
        <f t="shared" si="20"/>
        <v>391.18423838173817</v>
      </c>
      <c r="K79" s="47">
        <f t="shared" si="20"/>
        <v>25.036405237514938</v>
      </c>
      <c r="L79" s="47">
        <f t="shared" si="20"/>
        <v>2617.2961733572201</v>
      </c>
      <c r="M79" s="47">
        <f t="shared" si="20"/>
        <v>85.708347011273588</v>
      </c>
      <c r="N79" s="47">
        <f t="shared" si="20"/>
        <v>26.320692652827468</v>
      </c>
      <c r="O79" s="47">
        <f t="shared" si="20"/>
        <v>40.721013494197102</v>
      </c>
      <c r="P79" s="47">
        <f t="shared" si="20"/>
        <v>71.11409917963222</v>
      </c>
      <c r="Q79" s="47">
        <f t="shared" si="20"/>
        <v>568.74711670069519</v>
      </c>
      <c r="R79" s="47">
        <f t="shared" si="20"/>
        <v>136.79248189581241</v>
      </c>
      <c r="S79" s="47">
        <f t="shared" si="20"/>
        <v>66.582161205667461</v>
      </c>
      <c r="T79" s="47">
        <f t="shared" si="20"/>
        <v>0</v>
      </c>
      <c r="U79" s="29" t="s">
        <v>364</v>
      </c>
      <c r="V79" s="47">
        <f t="shared" ref="V79:W79" si="21">SUM(V4,V24)</f>
        <v>7287.1014982240567</v>
      </c>
      <c r="W79" s="47">
        <f t="shared" si="21"/>
        <v>2.8546555896366037</v>
      </c>
      <c r="X79" s="47">
        <f t="shared" ref="X79:X95" si="22">SUM(X4:Y4,X24:Y24)</f>
        <v>29559.839444489793</v>
      </c>
      <c r="Y79" s="47">
        <f t="shared" ref="Y79:Y95" si="23">SUM(Z4:AA4,Z24:AA24)</f>
        <v>15209.060343964115</v>
      </c>
    </row>
    <row r="80" spans="2:30" hidden="1" x14ac:dyDescent="0.2">
      <c r="B80" s="46" t="s">
        <v>376</v>
      </c>
      <c r="C80" s="47">
        <f t="shared" ref="C80:T80" si="24">SUM(C5,C25)</f>
        <v>1649.1881008583255</v>
      </c>
      <c r="D80" s="47">
        <f t="shared" si="24"/>
        <v>1605.1871463402579</v>
      </c>
      <c r="E80" s="47">
        <f t="shared" si="24"/>
        <v>2565.4766614797177</v>
      </c>
      <c r="F80" s="47">
        <f t="shared" si="24"/>
        <v>5.4214950758752156</v>
      </c>
      <c r="G80" s="47">
        <f t="shared" si="24"/>
        <v>9648.4893242516519</v>
      </c>
      <c r="H80" s="47">
        <f t="shared" si="24"/>
        <v>0.76916443749509589</v>
      </c>
      <c r="I80" s="47">
        <f t="shared" si="24"/>
        <v>773.13336074575341</v>
      </c>
      <c r="J80" s="47">
        <f t="shared" si="24"/>
        <v>169.83571350793588</v>
      </c>
      <c r="K80" s="47">
        <f t="shared" si="24"/>
        <v>2.0202171271961102</v>
      </c>
      <c r="L80" s="47">
        <f t="shared" si="24"/>
        <v>687.50376316029462</v>
      </c>
      <c r="M80" s="47">
        <f t="shared" si="24"/>
        <v>6.5714931538244361</v>
      </c>
      <c r="N80" s="47">
        <f t="shared" si="24"/>
        <v>2.1828608723915197</v>
      </c>
      <c r="O80" s="47">
        <f t="shared" si="24"/>
        <v>3.1169141713102437</v>
      </c>
      <c r="P80" s="47">
        <f t="shared" si="24"/>
        <v>7.9411149871212325</v>
      </c>
      <c r="Q80" s="47">
        <f t="shared" si="24"/>
        <v>272.88341829217694</v>
      </c>
      <c r="R80" s="47">
        <f t="shared" si="24"/>
        <v>32.537871925901953</v>
      </c>
      <c r="S80" s="47">
        <f t="shared" si="24"/>
        <v>5.6425936644420744</v>
      </c>
      <c r="T80" s="47">
        <f t="shared" si="24"/>
        <v>0</v>
      </c>
      <c r="U80" s="29" t="s">
        <v>364</v>
      </c>
      <c r="V80" s="47">
        <f t="shared" ref="V80:W80" si="25">SUM(V5,V25)</f>
        <v>3093.1571085712717</v>
      </c>
      <c r="W80" s="47">
        <f t="shared" si="25"/>
        <v>1.5273659482798476</v>
      </c>
      <c r="X80" s="47">
        <f t="shared" si="22"/>
        <v>20384.733322430206</v>
      </c>
      <c r="Y80" s="47">
        <f t="shared" si="23"/>
        <v>770.18433940472357</v>
      </c>
    </row>
    <row r="81" spans="2:25" hidden="1" x14ac:dyDescent="0.2">
      <c r="B81" s="46" t="s">
        <v>378</v>
      </c>
      <c r="C81" s="47">
        <f t="shared" ref="C81:T81" si="26">SUM(C6,C26)</f>
        <v>216.9841071554701</v>
      </c>
      <c r="D81" s="47">
        <f t="shared" si="26"/>
        <v>527.1294870226933</v>
      </c>
      <c r="E81" s="47">
        <f t="shared" si="26"/>
        <v>17.156367603153594</v>
      </c>
      <c r="F81" s="47">
        <f t="shared" si="26"/>
        <v>12349.267248178749</v>
      </c>
      <c r="G81" s="47">
        <f t="shared" si="26"/>
        <v>201477.22691866395</v>
      </c>
      <c r="H81" s="47">
        <f t="shared" si="26"/>
        <v>16937.646301555575</v>
      </c>
      <c r="I81" s="47">
        <f t="shared" si="26"/>
        <v>8045.2293905703573</v>
      </c>
      <c r="J81" s="47">
        <f t="shared" si="26"/>
        <v>320.91030910842278</v>
      </c>
      <c r="K81" s="47">
        <f t="shared" si="26"/>
        <v>207.40246352138166</v>
      </c>
      <c r="L81" s="47">
        <f t="shared" si="26"/>
        <v>86.827580149957072</v>
      </c>
      <c r="M81" s="47">
        <f t="shared" si="26"/>
        <v>179.2137964345464</v>
      </c>
      <c r="N81" s="47">
        <f t="shared" si="26"/>
        <v>22.94461675979646</v>
      </c>
      <c r="O81" s="47">
        <f t="shared" si="26"/>
        <v>457.14471809476345</v>
      </c>
      <c r="P81" s="47">
        <f t="shared" si="26"/>
        <v>156.48614590437458</v>
      </c>
      <c r="Q81" s="47">
        <f t="shared" si="26"/>
        <v>2257.4882436218968</v>
      </c>
      <c r="R81" s="47">
        <f t="shared" si="26"/>
        <v>34.683188830468026</v>
      </c>
      <c r="S81" s="47">
        <f t="shared" si="26"/>
        <v>54.026192936727618</v>
      </c>
      <c r="T81" s="47">
        <f t="shared" si="26"/>
        <v>0</v>
      </c>
      <c r="U81" s="29" t="s">
        <v>364</v>
      </c>
      <c r="V81" s="47">
        <f t="shared" ref="V81:W81" si="27">SUM(V6,V26)</f>
        <v>185661.2633405652</v>
      </c>
      <c r="W81" s="47">
        <f t="shared" si="27"/>
        <v>1.1436802248213989E-2</v>
      </c>
      <c r="X81" s="47">
        <f t="shared" si="22"/>
        <v>975.83885503359352</v>
      </c>
      <c r="Y81" s="47">
        <f t="shared" si="23"/>
        <v>19442.891519236633</v>
      </c>
    </row>
    <row r="82" spans="2:25" hidden="1" x14ac:dyDescent="0.2">
      <c r="B82" s="46" t="s">
        <v>379</v>
      </c>
      <c r="C82" s="47">
        <f t="shared" ref="C82:T82" si="28">SUM(C7,C27)</f>
        <v>132099.36580112408</v>
      </c>
      <c r="D82" s="47">
        <f t="shared" si="28"/>
        <v>41613.148033884427</v>
      </c>
      <c r="E82" s="47">
        <f t="shared" si="28"/>
        <v>3078.6382853161576</v>
      </c>
      <c r="F82" s="47">
        <f t="shared" si="28"/>
        <v>78014.742934202994</v>
      </c>
      <c r="G82" s="47">
        <f t="shared" si="28"/>
        <v>1276410.7506279158</v>
      </c>
      <c r="H82" s="47">
        <f t="shared" si="28"/>
        <v>31608.991800954922</v>
      </c>
      <c r="I82" s="47">
        <f t="shared" si="28"/>
        <v>159521.21256658752</v>
      </c>
      <c r="J82" s="47">
        <f t="shared" si="28"/>
        <v>104491.91879344401</v>
      </c>
      <c r="K82" s="47">
        <f t="shared" si="28"/>
        <v>146318.44902669426</v>
      </c>
      <c r="L82" s="47">
        <f t="shared" si="28"/>
        <v>81874.57881741428</v>
      </c>
      <c r="M82" s="47">
        <f t="shared" si="28"/>
        <v>16148.470529326645</v>
      </c>
      <c r="N82" s="47">
        <f t="shared" si="28"/>
        <v>6607.430205963039</v>
      </c>
      <c r="O82" s="47">
        <f t="shared" si="28"/>
        <v>7759.5818560874868</v>
      </c>
      <c r="P82" s="47">
        <f t="shared" si="28"/>
        <v>42521.520179157778</v>
      </c>
      <c r="Q82" s="47">
        <f t="shared" si="28"/>
        <v>47203.584533397428</v>
      </c>
      <c r="R82" s="47">
        <f t="shared" si="28"/>
        <v>36925.773700644502</v>
      </c>
      <c r="S82" s="47">
        <f t="shared" si="28"/>
        <v>15135.245650675615</v>
      </c>
      <c r="T82" s="47">
        <f t="shared" si="28"/>
        <v>0</v>
      </c>
      <c r="U82" s="29" t="s">
        <v>364</v>
      </c>
      <c r="V82" s="47">
        <f t="shared" ref="V82:W82" si="29">SUM(V7,V27)</f>
        <v>415529.60864220257</v>
      </c>
      <c r="W82" s="47">
        <f t="shared" si="29"/>
        <v>5112.9985459020227</v>
      </c>
      <c r="X82" s="47">
        <f t="shared" si="22"/>
        <v>1236210.6818192559</v>
      </c>
      <c r="Y82" s="47">
        <f t="shared" si="23"/>
        <v>364091.84483969293</v>
      </c>
    </row>
    <row r="83" spans="2:25" hidden="1" x14ac:dyDescent="0.2">
      <c r="B83" s="46" t="s">
        <v>380</v>
      </c>
      <c r="C83" s="47">
        <f t="shared" ref="C83:T83" si="30">SUM(C8,C28)</f>
        <v>9007.2732922851501</v>
      </c>
      <c r="D83" s="47">
        <f t="shared" si="30"/>
        <v>5317.0580939879892</v>
      </c>
      <c r="E83" s="47">
        <f t="shared" si="30"/>
        <v>485.5585907734457</v>
      </c>
      <c r="F83" s="47">
        <f t="shared" si="30"/>
        <v>3424.3992651501126</v>
      </c>
      <c r="G83" s="47">
        <f t="shared" si="30"/>
        <v>48575.663870273129</v>
      </c>
      <c r="H83" s="47">
        <f t="shared" si="30"/>
        <v>109648.68467014447</v>
      </c>
      <c r="I83" s="47">
        <f t="shared" si="30"/>
        <v>983.94387546221367</v>
      </c>
      <c r="J83" s="47">
        <f t="shared" si="30"/>
        <v>31265.832058457701</v>
      </c>
      <c r="K83" s="47">
        <f t="shared" si="30"/>
        <v>4535.6474934744674</v>
      </c>
      <c r="L83" s="47">
        <f t="shared" si="30"/>
        <v>6252.4346869901028</v>
      </c>
      <c r="M83" s="47">
        <f t="shared" si="30"/>
        <v>3976.6593935431742</v>
      </c>
      <c r="N83" s="47">
        <f t="shared" si="30"/>
        <v>3115.9639186738459</v>
      </c>
      <c r="O83" s="47">
        <f t="shared" si="30"/>
        <v>1444.1510821801996</v>
      </c>
      <c r="P83" s="47">
        <f t="shared" si="30"/>
        <v>18613.529251028012</v>
      </c>
      <c r="Q83" s="47">
        <f t="shared" si="30"/>
        <v>25201.460037721281</v>
      </c>
      <c r="R83" s="47">
        <f t="shared" si="30"/>
        <v>7686.9184287790622</v>
      </c>
      <c r="S83" s="47">
        <f t="shared" si="30"/>
        <v>7724.8935572700466</v>
      </c>
      <c r="T83" s="47">
        <f t="shared" si="30"/>
        <v>0</v>
      </c>
      <c r="U83" s="29" t="s">
        <v>364</v>
      </c>
      <c r="V83" s="47">
        <f t="shared" ref="V83:W83" si="31">SUM(V8,V28)</f>
        <v>105.78531873737339</v>
      </c>
      <c r="W83" s="47">
        <f t="shared" si="31"/>
        <v>0.10564212735557728</v>
      </c>
      <c r="X83" s="47">
        <f t="shared" si="22"/>
        <v>152470.51024656391</v>
      </c>
      <c r="Y83" s="47">
        <f t="shared" si="23"/>
        <v>443.5815297651186</v>
      </c>
    </row>
    <row r="84" spans="2:25" hidden="1" x14ac:dyDescent="0.2">
      <c r="B84" s="46" t="s">
        <v>381</v>
      </c>
      <c r="C84" s="47">
        <f t="shared" ref="C84:T84" si="32">SUM(C9,C29)</f>
        <v>116.93680506234968</v>
      </c>
      <c r="D84" s="47">
        <f t="shared" si="32"/>
        <v>198.5957351171545</v>
      </c>
      <c r="E84" s="47">
        <f t="shared" si="32"/>
        <v>14.459905347364716</v>
      </c>
      <c r="F84" s="47">
        <f t="shared" si="32"/>
        <v>5640.0608344941029</v>
      </c>
      <c r="G84" s="47">
        <f t="shared" si="32"/>
        <v>3754.7800150027733</v>
      </c>
      <c r="H84" s="47">
        <f t="shared" si="32"/>
        <v>4572.1310711969181</v>
      </c>
      <c r="I84" s="47">
        <f t="shared" si="32"/>
        <v>59112.659831750301</v>
      </c>
      <c r="J84" s="47">
        <f t="shared" si="32"/>
        <v>2329.4233260117426</v>
      </c>
      <c r="K84" s="47">
        <f t="shared" si="32"/>
        <v>2126.8851749770697</v>
      </c>
      <c r="L84" s="47">
        <f t="shared" si="32"/>
        <v>1007.1405745432789</v>
      </c>
      <c r="M84" s="47">
        <f t="shared" si="32"/>
        <v>5395.3656435473586</v>
      </c>
      <c r="N84" s="47">
        <f t="shared" si="32"/>
        <v>1203.028565439088</v>
      </c>
      <c r="O84" s="47">
        <f t="shared" si="32"/>
        <v>2025.0695483447282</v>
      </c>
      <c r="P84" s="47">
        <f t="shared" si="32"/>
        <v>4637.0929129499855</v>
      </c>
      <c r="Q84" s="47">
        <f t="shared" si="32"/>
        <v>20569.439680689404</v>
      </c>
      <c r="R84" s="47">
        <f t="shared" si="32"/>
        <v>626.45516406106049</v>
      </c>
      <c r="S84" s="47">
        <f t="shared" si="32"/>
        <v>586.25703019794298</v>
      </c>
      <c r="T84" s="47">
        <f t="shared" si="32"/>
        <v>0</v>
      </c>
      <c r="U84" s="29" t="s">
        <v>364</v>
      </c>
      <c r="V84" s="47">
        <f t="shared" ref="V84:W84" si="33">SUM(V9,V29)</f>
        <v>3779.1124427477725</v>
      </c>
      <c r="W84" s="47">
        <f t="shared" si="33"/>
        <v>0</v>
      </c>
      <c r="X84" s="47">
        <f t="shared" si="22"/>
        <v>1887.458671790956</v>
      </c>
      <c r="Y84" s="47">
        <f t="shared" si="23"/>
        <v>457683.84381822281</v>
      </c>
    </row>
    <row r="85" spans="2:25" hidden="1" x14ac:dyDescent="0.2">
      <c r="B85" s="46" t="s">
        <v>383</v>
      </c>
      <c r="C85" s="47">
        <f t="shared" ref="C85:T85" si="34">SUM(C10,C30)</f>
        <v>21021.745240498549</v>
      </c>
      <c r="D85" s="47">
        <f t="shared" si="34"/>
        <v>11723.4393187029</v>
      </c>
      <c r="E85" s="47">
        <f t="shared" si="34"/>
        <v>1099.2560112756423</v>
      </c>
      <c r="F85" s="47">
        <f t="shared" si="34"/>
        <v>14892.424031115499</v>
      </c>
      <c r="G85" s="47">
        <f t="shared" si="34"/>
        <v>293335.04451940936</v>
      </c>
      <c r="H85" s="47">
        <f t="shared" si="34"/>
        <v>7440.7155488202907</v>
      </c>
      <c r="I85" s="47">
        <f t="shared" si="34"/>
        <v>33283.293425879194</v>
      </c>
      <c r="J85" s="47">
        <f t="shared" si="34"/>
        <v>37838.276037146825</v>
      </c>
      <c r="K85" s="47">
        <f t="shared" si="34"/>
        <v>30404.624470454619</v>
      </c>
      <c r="L85" s="47">
        <f t="shared" si="34"/>
        <v>27919.94339430254</v>
      </c>
      <c r="M85" s="47">
        <f t="shared" si="34"/>
        <v>11581.785093339809</v>
      </c>
      <c r="N85" s="47">
        <f t="shared" si="34"/>
        <v>4282.3075622100214</v>
      </c>
      <c r="O85" s="47">
        <f t="shared" si="34"/>
        <v>2156.1052406239655</v>
      </c>
      <c r="P85" s="47">
        <f t="shared" si="34"/>
        <v>18895.178445590478</v>
      </c>
      <c r="Q85" s="47">
        <f t="shared" si="34"/>
        <v>26847.078909303658</v>
      </c>
      <c r="R85" s="47">
        <f t="shared" si="34"/>
        <v>24205.868361392571</v>
      </c>
      <c r="S85" s="47">
        <f t="shared" si="34"/>
        <v>6014.1209247318811</v>
      </c>
      <c r="T85" s="47">
        <f t="shared" si="34"/>
        <v>0</v>
      </c>
      <c r="U85" s="29" t="s">
        <v>364</v>
      </c>
      <c r="V85" s="47">
        <f t="shared" ref="V85:W85" si="35">SUM(V10,V30)</f>
        <v>101753.86632191562</v>
      </c>
      <c r="W85" s="47">
        <f t="shared" si="35"/>
        <v>2845.0293018661073</v>
      </c>
      <c r="X85" s="47">
        <f t="shared" si="22"/>
        <v>625992.59839647368</v>
      </c>
      <c r="Y85" s="47">
        <f t="shared" si="23"/>
        <v>80683.109200956722</v>
      </c>
    </row>
    <row r="86" spans="2:25" hidden="1" x14ac:dyDescent="0.2">
      <c r="B86" s="46" t="s">
        <v>384</v>
      </c>
      <c r="C86" s="47">
        <f t="shared" ref="C86:T86" si="36">SUM(C11,C31)</f>
        <v>9205.2028135046548</v>
      </c>
      <c r="D86" s="47">
        <f t="shared" si="36"/>
        <v>2360.5008406299803</v>
      </c>
      <c r="E86" s="47">
        <f t="shared" si="36"/>
        <v>1092.5518277670835</v>
      </c>
      <c r="F86" s="47">
        <f t="shared" si="36"/>
        <v>33716.154491673034</v>
      </c>
      <c r="G86" s="47">
        <f t="shared" si="36"/>
        <v>165761.43770229642</v>
      </c>
      <c r="H86" s="47">
        <f t="shared" si="36"/>
        <v>7362.0460769701021</v>
      </c>
      <c r="I86" s="47">
        <f t="shared" si="36"/>
        <v>7689.2009692251941</v>
      </c>
      <c r="J86" s="47">
        <f t="shared" si="36"/>
        <v>74644.14045526243</v>
      </c>
      <c r="K86" s="47">
        <f t="shared" si="36"/>
        <v>79507.0888549214</v>
      </c>
      <c r="L86" s="47">
        <f t="shared" si="36"/>
        <v>4137.3332737133496</v>
      </c>
      <c r="M86" s="47">
        <f t="shared" si="36"/>
        <v>4979.7579327395706</v>
      </c>
      <c r="N86" s="47">
        <f t="shared" si="36"/>
        <v>8836.4469749636373</v>
      </c>
      <c r="O86" s="47">
        <f t="shared" si="36"/>
        <v>782.61428900146211</v>
      </c>
      <c r="P86" s="47">
        <f t="shared" si="36"/>
        <v>11088.259634569393</v>
      </c>
      <c r="Q86" s="47">
        <f t="shared" si="36"/>
        <v>15178.854202643462</v>
      </c>
      <c r="R86" s="47">
        <f t="shared" si="36"/>
        <v>5995.6365426760631</v>
      </c>
      <c r="S86" s="47">
        <f t="shared" si="36"/>
        <v>13665.032550997805</v>
      </c>
      <c r="T86" s="47">
        <f t="shared" si="36"/>
        <v>0</v>
      </c>
      <c r="U86" s="29" t="s">
        <v>364</v>
      </c>
      <c r="V86" s="47">
        <f t="shared" ref="V86:W86" si="37">SUM(V11,V31)</f>
        <v>42437.929909286147</v>
      </c>
      <c r="W86" s="47">
        <f t="shared" si="37"/>
        <v>93.533897805733119</v>
      </c>
      <c r="X86" s="47">
        <f t="shared" si="22"/>
        <v>177477.84343607954</v>
      </c>
      <c r="Y86" s="47">
        <f t="shared" si="23"/>
        <v>5453.9837034047923</v>
      </c>
    </row>
    <row r="87" spans="2:25" hidden="1" x14ac:dyDescent="0.2">
      <c r="B87" s="46" t="s">
        <v>385</v>
      </c>
      <c r="C87" s="47">
        <f t="shared" ref="C87:T87" si="38">SUM(C12,C32)</f>
        <v>12.86518377760996</v>
      </c>
      <c r="D87" s="47">
        <f t="shared" si="38"/>
        <v>2.0578959388980973</v>
      </c>
      <c r="E87" s="47">
        <f t="shared" si="38"/>
        <v>7.9431506628847544</v>
      </c>
      <c r="F87" s="47">
        <f t="shared" si="38"/>
        <v>1129.1491282467191</v>
      </c>
      <c r="G87" s="47">
        <f t="shared" si="38"/>
        <v>6943.1056033156292</v>
      </c>
      <c r="H87" s="47">
        <f t="shared" si="38"/>
        <v>749.06689620024372</v>
      </c>
      <c r="I87" s="47">
        <f t="shared" si="38"/>
        <v>1665.5484712673833</v>
      </c>
      <c r="J87" s="47">
        <f t="shared" si="38"/>
        <v>6726.6683373846126</v>
      </c>
      <c r="K87" s="47">
        <f t="shared" si="38"/>
        <v>1848.5364639432373</v>
      </c>
      <c r="L87" s="47">
        <f t="shared" si="38"/>
        <v>413.61864281354116</v>
      </c>
      <c r="M87" s="47">
        <f t="shared" si="38"/>
        <v>2334.2821157272997</v>
      </c>
      <c r="N87" s="47">
        <f t="shared" si="38"/>
        <v>4295.2962288211302</v>
      </c>
      <c r="O87" s="47">
        <f t="shared" si="38"/>
        <v>197.67242440387076</v>
      </c>
      <c r="P87" s="47">
        <f t="shared" si="38"/>
        <v>5738.3267463631164</v>
      </c>
      <c r="Q87" s="47">
        <f t="shared" si="38"/>
        <v>21498.150550038423</v>
      </c>
      <c r="R87" s="47">
        <f t="shared" si="38"/>
        <v>5469.3324988998866</v>
      </c>
      <c r="S87" s="47">
        <f t="shared" si="38"/>
        <v>18906.393772922056</v>
      </c>
      <c r="T87" s="47">
        <f t="shared" si="38"/>
        <v>0</v>
      </c>
      <c r="U87" s="29" t="s">
        <v>364</v>
      </c>
      <c r="V87" s="47">
        <f t="shared" ref="V87:W87" si="39">SUM(V12,V32)</f>
        <v>11868.140801710098</v>
      </c>
      <c r="W87" s="47">
        <f t="shared" si="39"/>
        <v>0</v>
      </c>
      <c r="X87" s="47">
        <f t="shared" si="22"/>
        <v>280622.91670119879</v>
      </c>
      <c r="Y87" s="47">
        <f t="shared" si="23"/>
        <v>285.17585834589602</v>
      </c>
    </row>
    <row r="88" spans="2:25" hidden="1" x14ac:dyDescent="0.2">
      <c r="B88" s="46" t="s">
        <v>386</v>
      </c>
      <c r="C88" s="47">
        <f t="shared" ref="C88:T88" si="40">SUM(C13,C33)</f>
        <v>26.542061582713906</v>
      </c>
      <c r="D88" s="47">
        <f t="shared" si="40"/>
        <v>11.795431027801962</v>
      </c>
      <c r="E88" s="47">
        <f t="shared" si="40"/>
        <v>8.1817825421425781</v>
      </c>
      <c r="F88" s="47">
        <f t="shared" si="40"/>
        <v>1336.7297696054402</v>
      </c>
      <c r="G88" s="47">
        <f t="shared" si="40"/>
        <v>18617.319713677429</v>
      </c>
      <c r="H88" s="47">
        <f t="shared" si="40"/>
        <v>3125.8301180689741</v>
      </c>
      <c r="I88" s="47">
        <f t="shared" si="40"/>
        <v>1464.424103834308</v>
      </c>
      <c r="J88" s="47">
        <f t="shared" si="40"/>
        <v>20048.939912096841</v>
      </c>
      <c r="K88" s="47">
        <f t="shared" si="40"/>
        <v>5653.8740973985341</v>
      </c>
      <c r="L88" s="47">
        <f t="shared" si="40"/>
        <v>1284.0029146671866</v>
      </c>
      <c r="M88" s="47">
        <f t="shared" si="40"/>
        <v>51052.171748295368</v>
      </c>
      <c r="N88" s="47">
        <f t="shared" si="40"/>
        <v>27071.164549892779</v>
      </c>
      <c r="O88" s="47">
        <f t="shared" si="40"/>
        <v>1164.9549007050682</v>
      </c>
      <c r="P88" s="47">
        <f t="shared" si="40"/>
        <v>57942.849856744579</v>
      </c>
      <c r="Q88" s="47">
        <f t="shared" si="40"/>
        <v>27917.462532390964</v>
      </c>
      <c r="R88" s="47">
        <f t="shared" si="40"/>
        <v>4510.5445200413469</v>
      </c>
      <c r="S88" s="47">
        <f t="shared" si="40"/>
        <v>4061.6128870590937</v>
      </c>
      <c r="T88" s="47">
        <f t="shared" si="40"/>
        <v>0</v>
      </c>
      <c r="U88" s="29" t="s">
        <v>364</v>
      </c>
      <c r="V88" s="47">
        <f t="shared" ref="V88:W88" si="41">SUM(V13,V33)</f>
        <v>10939.962130231506</v>
      </c>
      <c r="W88" s="47">
        <f t="shared" si="41"/>
        <v>0</v>
      </c>
      <c r="X88" s="47">
        <f t="shared" si="22"/>
        <v>119473.97392994046</v>
      </c>
      <c r="Y88" s="47">
        <f t="shared" si="23"/>
        <v>93890.680489253136</v>
      </c>
    </row>
    <row r="89" spans="2:25" hidden="1" x14ac:dyDescent="0.2">
      <c r="B89" s="46" t="s">
        <v>387</v>
      </c>
      <c r="C89" s="47">
        <f t="shared" ref="C89:T89" si="42">SUM(C14,C34)</f>
        <v>7584.7468724543014</v>
      </c>
      <c r="D89" s="47">
        <f t="shared" si="42"/>
        <v>2698.4873618349875</v>
      </c>
      <c r="E89" s="47">
        <f t="shared" si="42"/>
        <v>666.63191857020456</v>
      </c>
      <c r="F89" s="47">
        <f t="shared" si="42"/>
        <v>8278.8565186439519</v>
      </c>
      <c r="G89" s="47">
        <f t="shared" si="42"/>
        <v>64085.330993547308</v>
      </c>
      <c r="H89" s="47">
        <f t="shared" si="42"/>
        <v>10935.367487665462</v>
      </c>
      <c r="I89" s="47">
        <f t="shared" si="42"/>
        <v>9185.6445009400759</v>
      </c>
      <c r="J89" s="47">
        <f t="shared" si="42"/>
        <v>38088.960200320958</v>
      </c>
      <c r="K89" s="47">
        <f t="shared" si="42"/>
        <v>17818.92252312247</v>
      </c>
      <c r="L89" s="47">
        <f t="shared" si="42"/>
        <v>4960.944635090158</v>
      </c>
      <c r="M89" s="47">
        <f t="shared" si="42"/>
        <v>13703.206416780935</v>
      </c>
      <c r="N89" s="47">
        <f t="shared" si="42"/>
        <v>90186.984137029824</v>
      </c>
      <c r="O89" s="47">
        <f t="shared" si="42"/>
        <v>25709.693039687194</v>
      </c>
      <c r="P89" s="47">
        <f t="shared" si="42"/>
        <v>17863.747800896341</v>
      </c>
      <c r="Q89" s="47">
        <f t="shared" si="42"/>
        <v>62952.73971766459</v>
      </c>
      <c r="R89" s="47">
        <f t="shared" si="42"/>
        <v>9214.2727775841722</v>
      </c>
      <c r="S89" s="47">
        <f t="shared" si="42"/>
        <v>4336.5235304888247</v>
      </c>
      <c r="T89" s="47">
        <f t="shared" si="42"/>
        <v>0</v>
      </c>
      <c r="U89" s="29" t="s">
        <v>364</v>
      </c>
      <c r="V89" s="47">
        <f t="shared" ref="V89:W89" si="43">SUM(V14,V34)</f>
        <v>7218.1298367347235</v>
      </c>
      <c r="W89" s="47">
        <f t="shared" si="43"/>
        <v>2036.0282362033304</v>
      </c>
      <c r="X89" s="47">
        <f t="shared" si="22"/>
        <v>336005.95853579673</v>
      </c>
      <c r="Y89" s="47">
        <f t="shared" si="23"/>
        <v>683.72960243388479</v>
      </c>
    </row>
    <row r="90" spans="2:25" hidden="1" x14ac:dyDescent="0.2">
      <c r="B90" s="46" t="s">
        <v>388</v>
      </c>
      <c r="C90" s="47">
        <f t="shared" ref="C90:T90" si="44">SUM(C15,C35)</f>
        <v>5.9206809990556328</v>
      </c>
      <c r="D90" s="47">
        <f t="shared" si="44"/>
        <v>5.1805958741736786</v>
      </c>
      <c r="E90" s="47">
        <f t="shared" si="44"/>
        <v>7.4008512488195413</v>
      </c>
      <c r="F90" s="47">
        <f t="shared" si="44"/>
        <v>469.95405430004081</v>
      </c>
      <c r="G90" s="47">
        <f t="shared" si="44"/>
        <v>5615.0258424793874</v>
      </c>
      <c r="H90" s="47">
        <f t="shared" si="44"/>
        <v>1418.7431843987063</v>
      </c>
      <c r="I90" s="47">
        <f t="shared" si="44"/>
        <v>1002.815344215048</v>
      </c>
      <c r="J90" s="47">
        <f t="shared" si="44"/>
        <v>39920.93172125749</v>
      </c>
      <c r="K90" s="47">
        <f t="shared" si="44"/>
        <v>4037.1643562310601</v>
      </c>
      <c r="L90" s="47">
        <f t="shared" si="44"/>
        <v>6745.1358281741295</v>
      </c>
      <c r="M90" s="47">
        <f t="shared" si="44"/>
        <v>4359.1013855547099</v>
      </c>
      <c r="N90" s="47">
        <f t="shared" si="44"/>
        <v>4669.9371380051298</v>
      </c>
      <c r="O90" s="47">
        <f t="shared" si="44"/>
        <v>2130.7050745351462</v>
      </c>
      <c r="P90" s="47">
        <f t="shared" si="44"/>
        <v>11426.174243052492</v>
      </c>
      <c r="Q90" s="47">
        <f t="shared" si="44"/>
        <v>3089.8553963821587</v>
      </c>
      <c r="R90" s="47">
        <f t="shared" si="44"/>
        <v>6772.5189777947626</v>
      </c>
      <c r="S90" s="47">
        <f t="shared" si="44"/>
        <v>7322.4022255820537</v>
      </c>
      <c r="T90" s="47">
        <f t="shared" si="44"/>
        <v>0</v>
      </c>
      <c r="U90" s="29" t="s">
        <v>364</v>
      </c>
      <c r="V90" s="47">
        <f t="shared" ref="V90:W90" si="45">SUM(V15,V35)</f>
        <v>3077.2739492591654</v>
      </c>
      <c r="W90" s="47">
        <f t="shared" si="45"/>
        <v>0</v>
      </c>
      <c r="X90" s="47">
        <f t="shared" si="22"/>
        <v>578208.29703247233</v>
      </c>
      <c r="Y90" s="47">
        <f t="shared" si="23"/>
        <v>0</v>
      </c>
    </row>
    <row r="91" spans="2:25" hidden="1" x14ac:dyDescent="0.2">
      <c r="B91" s="46" t="s">
        <v>389</v>
      </c>
      <c r="C91" s="47">
        <f t="shared" ref="C91:T91" si="46">SUM(C16,C36)</f>
        <v>1737.1602895766773</v>
      </c>
      <c r="D91" s="47">
        <f t="shared" si="46"/>
        <v>615.01376105343593</v>
      </c>
      <c r="E91" s="47">
        <f t="shared" si="46"/>
        <v>308.98606387213226</v>
      </c>
      <c r="F91" s="47">
        <f t="shared" si="46"/>
        <v>42086.935013245005</v>
      </c>
      <c r="G91" s="47">
        <f t="shared" si="46"/>
        <v>161676.66079324833</v>
      </c>
      <c r="H91" s="47">
        <f t="shared" si="46"/>
        <v>19762.566084982253</v>
      </c>
      <c r="I91" s="47">
        <f t="shared" si="46"/>
        <v>15488.333372491497</v>
      </c>
      <c r="J91" s="47">
        <f t="shared" si="46"/>
        <v>127698.58998459342</v>
      </c>
      <c r="K91" s="47">
        <f t="shared" si="46"/>
        <v>39807.59447588367</v>
      </c>
      <c r="L91" s="47">
        <f t="shared" si="46"/>
        <v>10442.410475633038</v>
      </c>
      <c r="M91" s="47">
        <f t="shared" si="46"/>
        <v>64337.939428941303</v>
      </c>
      <c r="N91" s="47">
        <f t="shared" si="46"/>
        <v>59555.197738918032</v>
      </c>
      <c r="O91" s="47">
        <f t="shared" si="46"/>
        <v>6906.4371677429681</v>
      </c>
      <c r="P91" s="47">
        <f t="shared" si="46"/>
        <v>73889.997009488885</v>
      </c>
      <c r="Q91" s="47">
        <f t="shared" si="46"/>
        <v>93784.717896530768</v>
      </c>
      <c r="R91" s="47">
        <f t="shared" si="46"/>
        <v>24919.435388943934</v>
      </c>
      <c r="S91" s="47">
        <f t="shared" si="46"/>
        <v>19824.194878996073</v>
      </c>
      <c r="T91" s="47">
        <f t="shared" si="46"/>
        <v>0</v>
      </c>
      <c r="U91" s="29" t="s">
        <v>364</v>
      </c>
      <c r="V91" s="47">
        <f t="shared" ref="V91:W91" si="47">SUM(V16,V36)</f>
        <v>51583.980315144436</v>
      </c>
      <c r="W91" s="47">
        <f t="shared" si="47"/>
        <v>1.7885086197690776</v>
      </c>
      <c r="X91" s="47">
        <f t="shared" si="22"/>
        <v>83768.704871745751</v>
      </c>
      <c r="Y91" s="47">
        <f t="shared" si="23"/>
        <v>8478.243167087674</v>
      </c>
    </row>
    <row r="92" spans="2:25" hidden="1" x14ac:dyDescent="0.2">
      <c r="B92" s="46" t="s">
        <v>390</v>
      </c>
      <c r="C92" s="47">
        <f t="shared" ref="C92:T92" si="48">SUM(C17,C37)</f>
        <v>425.1734273867761</v>
      </c>
      <c r="D92" s="47">
        <f t="shared" si="48"/>
        <v>133.9880576361069</v>
      </c>
      <c r="E92" s="47">
        <f t="shared" si="48"/>
        <v>26.220381970326923</v>
      </c>
      <c r="F92" s="47">
        <f t="shared" si="48"/>
        <v>1252.1867915587757</v>
      </c>
      <c r="G92" s="47">
        <f t="shared" si="48"/>
        <v>10387.951341711998</v>
      </c>
      <c r="H92" s="47">
        <f t="shared" si="48"/>
        <v>983.65389241347646</v>
      </c>
      <c r="I92" s="47">
        <f t="shared" si="48"/>
        <v>518.96499480955674</v>
      </c>
      <c r="J92" s="47">
        <f t="shared" si="48"/>
        <v>4721.5754975640457</v>
      </c>
      <c r="K92" s="47">
        <f t="shared" si="48"/>
        <v>1756.3039111811545</v>
      </c>
      <c r="L92" s="47">
        <f t="shared" si="48"/>
        <v>429.4896811951395</v>
      </c>
      <c r="M92" s="47">
        <f t="shared" si="48"/>
        <v>1578.8348027107927</v>
      </c>
      <c r="N92" s="47">
        <f t="shared" si="48"/>
        <v>1810.1271515111378</v>
      </c>
      <c r="O92" s="47">
        <f t="shared" si="48"/>
        <v>237.29484063396222</v>
      </c>
      <c r="P92" s="47">
        <f t="shared" si="48"/>
        <v>3599.9903641550868</v>
      </c>
      <c r="Q92" s="47">
        <f t="shared" si="48"/>
        <v>3270.3454783227353</v>
      </c>
      <c r="R92" s="47">
        <f t="shared" si="48"/>
        <v>1405.8560951318659</v>
      </c>
      <c r="S92" s="47">
        <f t="shared" si="48"/>
        <v>1235.3959896055057</v>
      </c>
      <c r="T92" s="47">
        <f t="shared" si="48"/>
        <v>0</v>
      </c>
      <c r="U92" s="29" t="s">
        <v>364</v>
      </c>
      <c r="V92" s="47">
        <f t="shared" ref="V92:W92" si="49">SUM(V17,V37)</f>
        <v>2691.8107418780264</v>
      </c>
      <c r="W92" s="47">
        <f t="shared" si="49"/>
        <v>1417020.2566110776</v>
      </c>
      <c r="X92" s="47">
        <f t="shared" si="22"/>
        <v>19968.385324977848</v>
      </c>
      <c r="Y92" s="47">
        <f t="shared" si="23"/>
        <v>25246.780820747685</v>
      </c>
    </row>
    <row r="93" spans="2:25" hidden="1" x14ac:dyDescent="0.2">
      <c r="B93" s="46" t="s">
        <v>391</v>
      </c>
      <c r="C93" s="47">
        <f t="shared" ref="C93:T93" si="50">SUM(C18,C38)</f>
        <v>2.8549388868984407</v>
      </c>
      <c r="D93" s="47">
        <f t="shared" si="50"/>
        <v>0.96357158287423861</v>
      </c>
      <c r="E93" s="47">
        <f t="shared" si="50"/>
        <v>2.708141180767527E-2</v>
      </c>
      <c r="F93" s="47">
        <f t="shared" si="50"/>
        <v>342.78131971532292</v>
      </c>
      <c r="G93" s="47">
        <f t="shared" si="50"/>
        <v>904.2000739424268</v>
      </c>
      <c r="H93" s="47">
        <f t="shared" si="50"/>
        <v>174.30029627285987</v>
      </c>
      <c r="I93" s="47">
        <f t="shared" si="50"/>
        <v>5.9337453146064805</v>
      </c>
      <c r="J93" s="47">
        <f t="shared" si="50"/>
        <v>1286.8769141817784</v>
      </c>
      <c r="K93" s="47">
        <f t="shared" si="50"/>
        <v>2026.9349526685487</v>
      </c>
      <c r="L93" s="47">
        <f t="shared" si="50"/>
        <v>25.633915249946337</v>
      </c>
      <c r="M93" s="47">
        <f t="shared" si="50"/>
        <v>81.195267937461111</v>
      </c>
      <c r="N93" s="47">
        <f t="shared" si="50"/>
        <v>2449.7243536497967</v>
      </c>
      <c r="O93" s="47">
        <f t="shared" si="50"/>
        <v>7.8025864739044151</v>
      </c>
      <c r="P93" s="47">
        <f t="shared" si="50"/>
        <v>7541.3805817092571</v>
      </c>
      <c r="Q93" s="47">
        <f t="shared" si="50"/>
        <v>1444.8956560712841</v>
      </c>
      <c r="R93" s="47">
        <f t="shared" si="50"/>
        <v>39565.001955216278</v>
      </c>
      <c r="S93" s="47">
        <f t="shared" si="50"/>
        <v>619.79609432314851</v>
      </c>
      <c r="T93" s="47">
        <f t="shared" si="50"/>
        <v>0</v>
      </c>
      <c r="U93" s="29" t="s">
        <v>364</v>
      </c>
      <c r="V93" s="47">
        <f t="shared" ref="V93:W93" si="51">SUM(V18,V38)</f>
        <v>517.35004389138726</v>
      </c>
      <c r="W93" s="47">
        <f t="shared" si="51"/>
        <v>46710.556586570165</v>
      </c>
      <c r="X93" s="47">
        <f t="shared" si="22"/>
        <v>370225.29478312063</v>
      </c>
      <c r="Y93" s="47">
        <f t="shared" si="23"/>
        <v>996.92259924778091</v>
      </c>
    </row>
    <row r="94" spans="2:25" hidden="1" x14ac:dyDescent="0.2">
      <c r="B94" s="46" t="s">
        <v>392</v>
      </c>
      <c r="C94" s="47">
        <f t="shared" ref="C94:T94" si="52">SUM(C19,C39)</f>
        <v>148.5377529335677</v>
      </c>
      <c r="D94" s="47">
        <f t="shared" si="52"/>
        <v>50.990333126920547</v>
      </c>
      <c r="E94" s="47">
        <f t="shared" si="52"/>
        <v>28.487498308029895</v>
      </c>
      <c r="F94" s="47">
        <f t="shared" si="52"/>
        <v>1544.7206283050857</v>
      </c>
      <c r="G94" s="47">
        <f t="shared" si="52"/>
        <v>5588.8776733892346</v>
      </c>
      <c r="H94" s="47">
        <f t="shared" si="52"/>
        <v>845.26551179311627</v>
      </c>
      <c r="I94" s="47">
        <f t="shared" si="52"/>
        <v>203.93024328427543</v>
      </c>
      <c r="J94" s="47">
        <f t="shared" si="52"/>
        <v>4799.4196532543374</v>
      </c>
      <c r="K94" s="47">
        <f t="shared" si="52"/>
        <v>1999.9319759906266</v>
      </c>
      <c r="L94" s="47">
        <f t="shared" si="52"/>
        <v>585.52591345172812</v>
      </c>
      <c r="M94" s="47">
        <f t="shared" si="52"/>
        <v>7942.5534369080588</v>
      </c>
      <c r="N94" s="47">
        <f t="shared" si="52"/>
        <v>2609.7486835800387</v>
      </c>
      <c r="O94" s="47">
        <f t="shared" si="52"/>
        <v>201.5030906573549</v>
      </c>
      <c r="P94" s="47">
        <f t="shared" si="52"/>
        <v>3781.7843909188009</v>
      </c>
      <c r="Q94" s="47">
        <f t="shared" si="52"/>
        <v>3573.157602780504</v>
      </c>
      <c r="R94" s="47">
        <f t="shared" si="52"/>
        <v>3660.6901323926704</v>
      </c>
      <c r="S94" s="47">
        <f t="shared" si="52"/>
        <v>3014.0410304319639</v>
      </c>
      <c r="T94" s="47">
        <f t="shared" si="52"/>
        <v>0</v>
      </c>
      <c r="U94" s="29" t="s">
        <v>364</v>
      </c>
      <c r="V94" s="47">
        <f t="shared" ref="V94:W94" si="53">SUM(V19,V39)</f>
        <v>3010.8233952337059</v>
      </c>
      <c r="W94" s="47">
        <f t="shared" si="53"/>
        <v>0</v>
      </c>
      <c r="X94" s="47">
        <f t="shared" si="22"/>
        <v>192200.66466970841</v>
      </c>
      <c r="Y94" s="47">
        <f t="shared" si="23"/>
        <v>802.20438025795784</v>
      </c>
    </row>
    <row r="95" spans="2:25" hidden="1" x14ac:dyDescent="0.2">
      <c r="B95" s="46" t="s">
        <v>393</v>
      </c>
      <c r="C95" s="47">
        <f t="shared" ref="C95:T95" si="54">SUM(C20,C40)</f>
        <v>0</v>
      </c>
      <c r="D95" s="47">
        <f t="shared" si="54"/>
        <v>0</v>
      </c>
      <c r="E95" s="47">
        <f t="shared" si="54"/>
        <v>0</v>
      </c>
      <c r="F95" s="47">
        <f t="shared" si="54"/>
        <v>0</v>
      </c>
      <c r="G95" s="47">
        <f t="shared" si="54"/>
        <v>0</v>
      </c>
      <c r="H95" s="47">
        <f t="shared" si="54"/>
        <v>0</v>
      </c>
      <c r="I95" s="47">
        <f t="shared" si="54"/>
        <v>0</v>
      </c>
      <c r="J95" s="47">
        <f t="shared" si="54"/>
        <v>0</v>
      </c>
      <c r="K95" s="47">
        <f t="shared" si="54"/>
        <v>0</v>
      </c>
      <c r="L95" s="47">
        <f t="shared" si="54"/>
        <v>0</v>
      </c>
      <c r="M95" s="47">
        <f t="shared" si="54"/>
        <v>0</v>
      </c>
      <c r="N95" s="47">
        <f t="shared" si="54"/>
        <v>0</v>
      </c>
      <c r="O95" s="47">
        <f t="shared" si="54"/>
        <v>0</v>
      </c>
      <c r="P95" s="47">
        <f t="shared" si="54"/>
        <v>0</v>
      </c>
      <c r="Q95" s="47">
        <f t="shared" si="54"/>
        <v>0</v>
      </c>
      <c r="R95" s="47">
        <f t="shared" si="54"/>
        <v>0</v>
      </c>
      <c r="S95" s="47">
        <f t="shared" si="54"/>
        <v>0</v>
      </c>
      <c r="T95" s="47">
        <f t="shared" si="54"/>
        <v>0</v>
      </c>
      <c r="U95" s="29" t="s">
        <v>364</v>
      </c>
      <c r="V95" s="47">
        <f t="shared" ref="V95:W95" si="55">SUM(V20,V40)</f>
        <v>0</v>
      </c>
      <c r="W95" s="47">
        <f t="shared" si="55"/>
        <v>0</v>
      </c>
      <c r="X95" s="47">
        <f t="shared" si="22"/>
        <v>75158</v>
      </c>
      <c r="Y95" s="47">
        <f t="shared" si="23"/>
        <v>0</v>
      </c>
    </row>
    <row r="96" spans="2:25" hidden="1" x14ac:dyDescent="0.2"/>
  </sheetData>
  <mergeCells count="28">
    <mergeCell ref="AA1:AA2"/>
    <mergeCell ref="AB1:AB2"/>
    <mergeCell ref="AC1:AC2"/>
    <mergeCell ref="T1:T2"/>
    <mergeCell ref="U1:U2"/>
    <mergeCell ref="V1:V2"/>
    <mergeCell ref="W1:W2"/>
    <mergeCell ref="X1:X2"/>
    <mergeCell ref="Y1:Y2"/>
    <mergeCell ref="O1:O2"/>
    <mergeCell ref="P1:P2"/>
    <mergeCell ref="Q1:Q2"/>
    <mergeCell ref="R1:R2"/>
    <mergeCell ref="Z1:Z2"/>
    <mergeCell ref="S1:S2"/>
    <mergeCell ref="G1:G2"/>
    <mergeCell ref="A1:A2"/>
    <mergeCell ref="C1:C2"/>
    <mergeCell ref="D1:D2"/>
    <mergeCell ref="E1:E2"/>
    <mergeCell ref="F1:F2"/>
    <mergeCell ref="M1:M2"/>
    <mergeCell ref="N1:N2"/>
    <mergeCell ref="H1:H2"/>
    <mergeCell ref="I1:I2"/>
    <mergeCell ref="J1:J2"/>
    <mergeCell ref="K1:K2"/>
    <mergeCell ref="L1:L2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670A-AE3A-45D6-B480-343EABB2E9C8}">
  <sheetPr>
    <tabColor rgb="FF00B050"/>
  </sheetPr>
  <dimension ref="A1:AU72"/>
  <sheetViews>
    <sheetView showGridLines="0" showRowColHeader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30.28515625" style="50" bestFit="1" customWidth="1"/>
    <col min="2" max="23" width="10.7109375" style="1" customWidth="1"/>
    <col min="24" max="24" width="11.42578125" style="1" bestFit="1" customWidth="1"/>
    <col min="25" max="26" width="10.7109375" style="1" customWidth="1"/>
    <col min="27" max="27" width="11.42578125" style="1" bestFit="1" customWidth="1"/>
    <col min="28" max="33" width="10.7109375" style="1" customWidth="1"/>
    <col min="34" max="34" width="11.42578125" style="1" bestFit="1" customWidth="1"/>
    <col min="35" max="45" width="10.7109375" style="1" customWidth="1"/>
    <col min="46" max="46" width="9.140625" style="1"/>
    <col min="47" max="47" width="10.42578125" style="1" bestFit="1" customWidth="1"/>
    <col min="48" max="16384" width="9.140625" style="1"/>
  </cols>
  <sheetData>
    <row r="1" spans="1:47" ht="15" customHeight="1" x14ac:dyDescent="0.2">
      <c r="B1" s="72" t="s">
        <v>420</v>
      </c>
      <c r="C1" s="72" t="s">
        <v>421</v>
      </c>
      <c r="D1" s="72" t="s">
        <v>422</v>
      </c>
      <c r="E1" s="72" t="s">
        <v>423</v>
      </c>
      <c r="F1" s="72" t="s">
        <v>424</v>
      </c>
      <c r="G1" s="72" t="s">
        <v>425</v>
      </c>
      <c r="H1" s="72" t="s">
        <v>426</v>
      </c>
      <c r="I1" s="72" t="s">
        <v>427</v>
      </c>
      <c r="J1" s="72" t="s">
        <v>428</v>
      </c>
      <c r="K1" s="72" t="s">
        <v>429</v>
      </c>
      <c r="L1" s="72" t="s">
        <v>430</v>
      </c>
      <c r="M1" s="72" t="s">
        <v>431</v>
      </c>
      <c r="N1" s="72" t="s">
        <v>432</v>
      </c>
      <c r="O1" s="72" t="s">
        <v>433</v>
      </c>
      <c r="P1" s="72" t="s">
        <v>434</v>
      </c>
      <c r="Q1" s="72" t="s">
        <v>435</v>
      </c>
      <c r="R1" s="72" t="s">
        <v>436</v>
      </c>
      <c r="S1" s="72" t="s">
        <v>437</v>
      </c>
      <c r="T1" s="71" t="s">
        <v>438</v>
      </c>
      <c r="U1" s="71" t="s">
        <v>439</v>
      </c>
      <c r="V1" s="71" t="s">
        <v>440</v>
      </c>
      <c r="W1" s="71" t="s">
        <v>441</v>
      </c>
      <c r="X1" s="71" t="s">
        <v>442</v>
      </c>
      <c r="Y1" s="71" t="s">
        <v>443</v>
      </c>
      <c r="Z1" s="71" t="s">
        <v>444</v>
      </c>
      <c r="AA1" s="71" t="s">
        <v>445</v>
      </c>
      <c r="AB1" s="71" t="s">
        <v>446</v>
      </c>
      <c r="AC1" s="71" t="s">
        <v>447</v>
      </c>
      <c r="AD1" s="71" t="s">
        <v>448</v>
      </c>
      <c r="AE1" s="71" t="s">
        <v>449</v>
      </c>
      <c r="AF1" s="71" t="s">
        <v>450</v>
      </c>
      <c r="AG1" s="71" t="s">
        <v>451</v>
      </c>
      <c r="AH1" s="71" t="s">
        <v>452</v>
      </c>
      <c r="AI1" s="71" t="s">
        <v>453</v>
      </c>
      <c r="AJ1" s="71" t="s">
        <v>454</v>
      </c>
      <c r="AK1" s="71" t="s">
        <v>455</v>
      </c>
      <c r="AL1" s="69" t="s">
        <v>456</v>
      </c>
      <c r="AM1" s="69" t="s">
        <v>457</v>
      </c>
      <c r="AN1" s="69" t="s">
        <v>458</v>
      </c>
      <c r="AO1" s="69" t="s">
        <v>459</v>
      </c>
      <c r="AP1" s="69" t="s">
        <v>460</v>
      </c>
      <c r="AQ1" s="69" t="s">
        <v>461</v>
      </c>
      <c r="AR1" s="69" t="s">
        <v>364</v>
      </c>
      <c r="AS1" s="70" t="s">
        <v>462</v>
      </c>
    </row>
    <row r="2" spans="1:47" ht="15" customHeight="1" x14ac:dyDescent="0.2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69"/>
      <c r="AM2" s="69"/>
      <c r="AN2" s="69"/>
      <c r="AO2" s="69"/>
      <c r="AP2" s="69"/>
      <c r="AQ2" s="69"/>
      <c r="AR2" s="69"/>
      <c r="AS2" s="70"/>
    </row>
    <row r="3" spans="1:47" ht="15" customHeight="1" x14ac:dyDescent="0.2">
      <c r="A3" s="51" t="s">
        <v>420</v>
      </c>
      <c r="B3" s="49">
        <v>2.7822560543381258</v>
      </c>
      <c r="C3" s="49">
        <v>1.7256159335730177</v>
      </c>
      <c r="D3" s="49">
        <v>0.1013514518492874</v>
      </c>
      <c r="E3" s="49">
        <v>2.1534320666521485E-3</v>
      </c>
      <c r="F3" s="49">
        <v>14.224401294843693</v>
      </c>
      <c r="G3" s="49">
        <v>1.2851704548311162E-2</v>
      </c>
      <c r="H3" s="49">
        <v>9.7824322355252319E-2</v>
      </c>
      <c r="I3" s="49">
        <v>2.3107644902992144</v>
      </c>
      <c r="J3" s="49">
        <v>3.9531319156256373E-3</v>
      </c>
      <c r="K3" s="49">
        <v>1.1648006284780081</v>
      </c>
      <c r="L3" s="49">
        <v>3.6516711780852622E-3</v>
      </c>
      <c r="M3" s="49">
        <v>1.2539066310715977E-3</v>
      </c>
      <c r="N3" s="49">
        <v>4.4869621574963534E-3</v>
      </c>
      <c r="O3" s="49">
        <v>1.818201632425466E-2</v>
      </c>
      <c r="P3" s="49">
        <v>0.64053188206167255</v>
      </c>
      <c r="Q3" s="49">
        <v>5.0669040144095914E-2</v>
      </c>
      <c r="R3" s="49">
        <v>6.6298877024511191E-2</v>
      </c>
      <c r="S3" s="49">
        <v>0</v>
      </c>
      <c r="T3" s="35">
        <v>144.23762919151051</v>
      </c>
      <c r="U3" s="35">
        <v>92.199460716264724</v>
      </c>
      <c r="V3" s="35">
        <v>2.9394052833477406</v>
      </c>
      <c r="W3" s="35">
        <v>0.36274957073222613</v>
      </c>
      <c r="X3" s="35">
        <v>2614.5437442473294</v>
      </c>
      <c r="Y3" s="35">
        <v>0.61569853808130648</v>
      </c>
      <c r="Z3" s="35">
        <v>6.577077980818431</v>
      </c>
      <c r="AA3" s="35">
        <v>192.63352931977846</v>
      </c>
      <c r="AB3" s="35">
        <v>0.2175272367358474</v>
      </c>
      <c r="AC3" s="35">
        <v>91.477454407565261</v>
      </c>
      <c r="AD3" s="35">
        <v>0.73685849192972086</v>
      </c>
      <c r="AE3" s="35">
        <v>0.21802325429318695</v>
      </c>
      <c r="AF3" s="35">
        <v>0.33327559088973646</v>
      </c>
      <c r="AG3" s="35">
        <v>3.0282361539476401</v>
      </c>
      <c r="AH3" s="35">
        <v>28.427049744627976</v>
      </c>
      <c r="AI3" s="35">
        <v>4.7621861447211966</v>
      </c>
      <c r="AJ3" s="35">
        <v>5.6139123067221304</v>
      </c>
      <c r="AK3" s="35">
        <v>0</v>
      </c>
      <c r="AL3" s="35">
        <v>34.020581090338304</v>
      </c>
      <c r="AM3" s="35">
        <v>1303.4324668078398</v>
      </c>
      <c r="AN3" s="35">
        <v>0.16763049786464243</v>
      </c>
      <c r="AO3" s="35">
        <v>13.47742741208377</v>
      </c>
      <c r="AP3" s="35">
        <v>1.4311172334128897E-2</v>
      </c>
      <c r="AQ3" s="35">
        <v>0.7434953779205713</v>
      </c>
      <c r="AR3" s="35">
        <v>3387.1326255491131</v>
      </c>
      <c r="AS3" s="35">
        <f>SUM(B3:AR3)</f>
        <v>7951.1234028865765</v>
      </c>
    </row>
    <row r="4" spans="1:47" ht="15" customHeight="1" x14ac:dyDescent="0.2">
      <c r="A4" s="51" t="s">
        <v>421</v>
      </c>
      <c r="B4" s="49">
        <v>0.4075410349903803</v>
      </c>
      <c r="C4" s="49">
        <v>2.3686049197922974</v>
      </c>
      <c r="D4" s="49">
        <v>0.14333808518876512</v>
      </c>
      <c r="E4" s="49">
        <v>5.5836257556880313E-3</v>
      </c>
      <c r="F4" s="49">
        <v>10.240328202272584</v>
      </c>
      <c r="G4" s="49">
        <v>3.5442464171965143E-3</v>
      </c>
      <c r="H4" s="49">
        <v>0.22133231767336575</v>
      </c>
      <c r="I4" s="49">
        <v>8.8327578118092401E-2</v>
      </c>
      <c r="J4" s="49">
        <v>8.51171153011724E-3</v>
      </c>
      <c r="K4" s="49">
        <v>0.62684685189424905</v>
      </c>
      <c r="L4" s="49">
        <v>8.0517323321489462E-3</v>
      </c>
      <c r="M4" s="49">
        <v>2.8672833808985557E-3</v>
      </c>
      <c r="N4" s="49">
        <v>1.0304381129470424E-2</v>
      </c>
      <c r="O4" s="49">
        <v>8.0855292467435277E-3</v>
      </c>
      <c r="P4" s="49">
        <v>0.23870872314102443</v>
      </c>
      <c r="Q4" s="49">
        <v>2.7433345665751695E-2</v>
      </c>
      <c r="R4" s="49">
        <v>1.4803701945060647E-2</v>
      </c>
      <c r="S4" s="49">
        <v>0</v>
      </c>
      <c r="T4" s="35">
        <v>21.291723454376569</v>
      </c>
      <c r="U4" s="35">
        <v>127.53660709950108</v>
      </c>
      <c r="V4" s="35">
        <v>4.1893735670135959</v>
      </c>
      <c r="W4" s="35">
        <v>0.94787272511120102</v>
      </c>
      <c r="X4" s="35">
        <v>1896.8534811483544</v>
      </c>
      <c r="Y4" s="35">
        <v>0.17111547690862916</v>
      </c>
      <c r="Z4" s="35">
        <v>14.996467413048869</v>
      </c>
      <c r="AA4" s="35">
        <v>7.4204546036859158</v>
      </c>
      <c r="AB4" s="35">
        <v>0.47200568133380083</v>
      </c>
      <c r="AC4" s="35">
        <v>49.611449617878463</v>
      </c>
      <c r="AD4" s="35">
        <v>1.6373433174727685</v>
      </c>
      <c r="AE4" s="35">
        <v>0.50241920234487381</v>
      </c>
      <c r="AF4" s="35">
        <v>0.77131363267683384</v>
      </c>
      <c r="AG4" s="35">
        <v>1.3571071626676552</v>
      </c>
      <c r="AH4" s="35">
        <v>10.676215251183708</v>
      </c>
      <c r="AI4" s="35">
        <v>2.5983668034836924</v>
      </c>
      <c r="AJ4" s="35">
        <v>1.2632455527825972</v>
      </c>
      <c r="AK4" s="35">
        <v>0</v>
      </c>
      <c r="AL4" s="35">
        <v>14.32072227708907</v>
      </c>
      <c r="AM4" s="35">
        <v>552.92945167567825</v>
      </c>
      <c r="AN4" s="35">
        <v>3.559160908434857</v>
      </c>
      <c r="AO4" s="35">
        <v>288.37631159514876</v>
      </c>
      <c r="AP4" s="35">
        <v>1.0268430746471421E-3</v>
      </c>
      <c r="AQ4" s="35">
        <v>5.3760727050393954E-2</v>
      </c>
      <c r="AR4" s="35">
        <v>13.82186003766229</v>
      </c>
      <c r="AS4" s="35">
        <f t="shared" ref="AS4:AS38" si="0">SUM(B4:AR4)</f>
        <v>3029.7830690444362</v>
      </c>
    </row>
    <row r="5" spans="1:47" ht="15" customHeight="1" x14ac:dyDescent="0.2">
      <c r="A5" s="51" t="s">
        <v>422</v>
      </c>
      <c r="B5" s="49">
        <v>1.012476334453378</v>
      </c>
      <c r="C5" s="49">
        <v>0.95671983969824337</v>
      </c>
      <c r="D5" s="49">
        <v>2.7735477275196709</v>
      </c>
      <c r="E5" s="49">
        <v>1.0380869624002076E-3</v>
      </c>
      <c r="F5" s="49">
        <v>1.6939652466324888</v>
      </c>
      <c r="G5" s="49">
        <v>5.1018271571602288E-4</v>
      </c>
      <c r="H5" s="49">
        <v>0.36759709047147315</v>
      </c>
      <c r="I5" s="49">
        <v>6.5313711932985477E-2</v>
      </c>
      <c r="J5" s="49">
        <v>1.1697777175886672E-3</v>
      </c>
      <c r="K5" s="49">
        <v>0.28044262932631442</v>
      </c>
      <c r="L5" s="49">
        <v>1.0514548803054805E-3</v>
      </c>
      <c r="M5" s="49">
        <v>4.0500439065495553E-4</v>
      </c>
      <c r="N5" s="49">
        <v>1.3433480532207434E-3</v>
      </c>
      <c r="O5" s="49">
        <v>1.5377813713153097E-3</v>
      </c>
      <c r="P5" s="49">
        <v>0.19506825547985857</v>
      </c>
      <c r="Q5" s="49">
        <v>1.1113889218374718E-2</v>
      </c>
      <c r="R5" s="49">
        <v>2.1367395719713469E-3</v>
      </c>
      <c r="S5" s="49">
        <v>0</v>
      </c>
      <c r="T5" s="35">
        <v>53.958002141225002</v>
      </c>
      <c r="U5" s="35">
        <v>52.548281738162608</v>
      </c>
      <c r="V5" s="35">
        <v>82.690313945834006</v>
      </c>
      <c r="W5" s="35">
        <v>0.17976244606714134</v>
      </c>
      <c r="X5" s="35">
        <v>320.07806548137</v>
      </c>
      <c r="Y5" s="35">
        <v>2.5125958130462311E-2</v>
      </c>
      <c r="Z5" s="35">
        <v>25.406667805977001</v>
      </c>
      <c r="AA5" s="35">
        <v>5.5971901855062391</v>
      </c>
      <c r="AB5" s="35">
        <v>6.6170616593097142E-2</v>
      </c>
      <c r="AC5" s="35">
        <v>22.641020903585382</v>
      </c>
      <c r="AD5" s="35">
        <v>0.21810849010569999</v>
      </c>
      <c r="AE5" s="35">
        <v>7.2391379239124767E-2</v>
      </c>
      <c r="AF5" s="35">
        <v>0.10257207744213986</v>
      </c>
      <c r="AG5" s="35">
        <v>0.2632884412446877</v>
      </c>
      <c r="AH5" s="35">
        <v>8.8995313884886684</v>
      </c>
      <c r="AI5" s="35">
        <v>1.0737897507843432</v>
      </c>
      <c r="AJ5" s="35">
        <v>0.18599469020619208</v>
      </c>
      <c r="AK5" s="35">
        <v>0</v>
      </c>
      <c r="AL5" s="35">
        <v>16.820087766607397</v>
      </c>
      <c r="AM5" s="35">
        <v>662.46748272874993</v>
      </c>
      <c r="AN5" s="35">
        <v>0.30697308232724135</v>
      </c>
      <c r="AO5" s="35">
        <v>25.371360869211209</v>
      </c>
      <c r="AP5" s="35">
        <v>9.3573707141835242E-4</v>
      </c>
      <c r="AQ5" s="35">
        <v>4.9974262982201541E-2</v>
      </c>
      <c r="AR5" s="35">
        <v>1.48864852305022</v>
      </c>
      <c r="AS5" s="35">
        <f t="shared" si="0"/>
        <v>1287.8771775103573</v>
      </c>
    </row>
    <row r="6" spans="1:47" ht="15" customHeight="1" x14ac:dyDescent="0.2">
      <c r="A6" s="51" t="s">
        <v>423</v>
      </c>
      <c r="B6" s="49">
        <v>1.1289633823621267E-2</v>
      </c>
      <c r="C6" s="49">
        <v>2.6626474051270388E-2</v>
      </c>
      <c r="D6" s="49">
        <v>1.5719189912167912E-3</v>
      </c>
      <c r="E6" s="49">
        <v>0.20039786969976381</v>
      </c>
      <c r="F6" s="49">
        <v>2.9978395333268661</v>
      </c>
      <c r="G6" s="49">
        <v>0.95213130987505801</v>
      </c>
      <c r="H6" s="49">
        <v>0.32418530555958697</v>
      </c>
      <c r="I6" s="49">
        <v>1.0459146772733154E-2</v>
      </c>
      <c r="J6" s="49">
        <v>1.0177859437705066E-2</v>
      </c>
      <c r="K6" s="49">
        <v>3.0016765363993277E-3</v>
      </c>
      <c r="L6" s="49">
        <v>2.4301622125246902E-3</v>
      </c>
      <c r="M6" s="49">
        <v>3.6078770207942449E-4</v>
      </c>
      <c r="N6" s="49">
        <v>1.6697623153660308E-2</v>
      </c>
      <c r="O6" s="49">
        <v>2.5681846605790357E-3</v>
      </c>
      <c r="P6" s="49">
        <v>0.13676412554433739</v>
      </c>
      <c r="Q6" s="49">
        <v>1.0039987701385526E-3</v>
      </c>
      <c r="R6" s="49">
        <v>1.7338615815434269E-3</v>
      </c>
      <c r="S6" s="49">
        <v>0</v>
      </c>
      <c r="T6" s="35">
        <v>0.98474765948329679</v>
      </c>
      <c r="U6" s="35">
        <v>2.3936548087930336</v>
      </c>
      <c r="V6" s="35">
        <v>7.6704930224247403E-2</v>
      </c>
      <c r="W6" s="35">
        <v>56.79792291867345</v>
      </c>
      <c r="X6" s="35">
        <v>927.11566897719206</v>
      </c>
      <c r="Y6" s="35">
        <v>76.748139873433018</v>
      </c>
      <c r="Z6" s="35">
        <v>36.672717300145152</v>
      </c>
      <c r="AA6" s="35">
        <v>1.467020140057639</v>
      </c>
      <c r="AB6" s="35">
        <v>0.94230697738398606</v>
      </c>
      <c r="AC6" s="35">
        <v>0.39663404314590961</v>
      </c>
      <c r="AD6" s="35">
        <v>0.82507098538519319</v>
      </c>
      <c r="AE6" s="35">
        <v>0.10554871891154077</v>
      </c>
      <c r="AF6" s="35">
        <v>2.0867449816356523</v>
      </c>
      <c r="AG6" s="35">
        <v>0.71967690590560429</v>
      </c>
      <c r="AH6" s="35">
        <v>10.212377338764279</v>
      </c>
      <c r="AI6" s="35">
        <v>0.15876709293884078</v>
      </c>
      <c r="AJ6" s="35">
        <v>0.24702306035082569</v>
      </c>
      <c r="AK6" s="35">
        <v>0</v>
      </c>
      <c r="AL6" s="35">
        <v>6.8239929904976973E-2</v>
      </c>
      <c r="AM6" s="35">
        <v>4.3989497538302418</v>
      </c>
      <c r="AN6" s="35">
        <v>0.65675548222807967</v>
      </c>
      <c r="AO6" s="35">
        <v>88.84260728694295</v>
      </c>
      <c r="AP6" s="35">
        <v>5.9381694389097583E-7</v>
      </c>
      <c r="AQ6" s="35">
        <v>5.1906203988565738E-5</v>
      </c>
      <c r="AR6" s="35">
        <v>1186.4499495082405</v>
      </c>
      <c r="AS6" s="35">
        <f t="shared" si="0"/>
        <v>2403.0665206452904</v>
      </c>
    </row>
    <row r="7" spans="1:47" ht="15" customHeight="1" x14ac:dyDescent="0.2">
      <c r="A7" s="51" t="s">
        <v>424</v>
      </c>
      <c r="B7" s="49">
        <v>1.1468635158436382</v>
      </c>
      <c r="C7" s="49">
        <v>0.35074056272004167</v>
      </c>
      <c r="D7" s="49">
        <v>4.7067654591173985E-2</v>
      </c>
      <c r="E7" s="49">
        <v>0.21124559769299864</v>
      </c>
      <c r="F7" s="49">
        <v>3.1690708244046757</v>
      </c>
      <c r="G7" s="49">
        <v>0.29649235869731499</v>
      </c>
      <c r="H7" s="49">
        <v>1.0725867070413253</v>
      </c>
      <c r="I7" s="49">
        <v>0.56826952558666555</v>
      </c>
      <c r="J7" s="49">
        <v>1.1981210573628174</v>
      </c>
      <c r="K7" s="49">
        <v>0.47229608519069882</v>
      </c>
      <c r="L7" s="49">
        <v>3.6538801067372312E-2</v>
      </c>
      <c r="M7" s="49">
        <v>1.7336545985610016E-2</v>
      </c>
      <c r="N7" s="49">
        <v>4.7293160936776102E-2</v>
      </c>
      <c r="O7" s="49">
        <v>0.11644429337039151</v>
      </c>
      <c r="P7" s="49">
        <v>0.47717836957513515</v>
      </c>
      <c r="Q7" s="49">
        <v>0.1783622072855586</v>
      </c>
      <c r="R7" s="49">
        <v>8.1051042768749831E-2</v>
      </c>
      <c r="S7" s="49">
        <v>0</v>
      </c>
      <c r="T7" s="35">
        <v>402.2481393218747</v>
      </c>
      <c r="U7" s="35">
        <v>126.78592998149603</v>
      </c>
      <c r="V7" s="35">
        <v>9.2353398446469868</v>
      </c>
      <c r="W7" s="35">
        <v>240.74885261164169</v>
      </c>
      <c r="X7" s="35">
        <v>3940.893415226346</v>
      </c>
      <c r="Y7" s="35">
        <v>96.099631446977</v>
      </c>
      <c r="Z7" s="35">
        <v>487.88715105472505</v>
      </c>
      <c r="AA7" s="35">
        <v>320.50247745409047</v>
      </c>
      <c r="AB7" s="35">
        <v>446.04005908189038</v>
      </c>
      <c r="AC7" s="35">
        <v>250.94448043522331</v>
      </c>
      <c r="AD7" s="35">
        <v>49.882424009783371</v>
      </c>
      <c r="AE7" s="35">
        <v>20.393934594095484</v>
      </c>
      <c r="AF7" s="35">
        <v>23.765681349458692</v>
      </c>
      <c r="AG7" s="35">
        <v>131.20993915126391</v>
      </c>
      <c r="AH7" s="35">
        <v>143.27572494831276</v>
      </c>
      <c r="AI7" s="35">
        <v>113.41417961166631</v>
      </c>
      <c r="AJ7" s="35">
        <v>46.432159882823576</v>
      </c>
      <c r="AK7" s="35">
        <v>0</v>
      </c>
      <c r="AL7" s="35">
        <v>14.424874107362463</v>
      </c>
      <c r="AM7" s="35">
        <v>3739.0361688585776</v>
      </c>
      <c r="AN7" s="35">
        <v>2.0521678482259746</v>
      </c>
      <c r="AO7" s="35">
        <v>1116.2659391317795</v>
      </c>
      <c r="AP7" s="35">
        <v>4.4297857008036297E-2</v>
      </c>
      <c r="AQ7" s="35">
        <v>15.56992805969621</v>
      </c>
      <c r="AR7" s="35">
        <v>7370.33917317534</v>
      </c>
      <c r="AS7" s="35">
        <f t="shared" si="0"/>
        <v>19116.979027354428</v>
      </c>
      <c r="AU7" s="1">
        <v>300</v>
      </c>
    </row>
    <row r="8" spans="1:47" ht="15" customHeight="1" x14ac:dyDescent="0.2">
      <c r="A8" s="51" t="s">
        <v>425</v>
      </c>
      <c r="B8" s="49">
        <v>3.5036946844058368</v>
      </c>
      <c r="C8" s="49">
        <v>2.0079307847025221</v>
      </c>
      <c r="D8" s="49">
        <v>0.33260398162351601</v>
      </c>
      <c r="E8" s="49">
        <v>0.41544859087665387</v>
      </c>
      <c r="F8" s="49">
        <v>5.4035869757019226</v>
      </c>
      <c r="G8" s="49">
        <v>46.081668701206503</v>
      </c>
      <c r="H8" s="49">
        <v>0.29641911389336667</v>
      </c>
      <c r="I8" s="49">
        <v>7.618396348951638</v>
      </c>
      <c r="J8" s="49">
        <v>1.6640363771574704</v>
      </c>
      <c r="K8" s="49">
        <v>1.6159813355860917</v>
      </c>
      <c r="L8" s="49">
        <v>0.40314678620670008</v>
      </c>
      <c r="M8" s="49">
        <v>0.36630624377479792</v>
      </c>
      <c r="N8" s="49">
        <v>0.39436154814622282</v>
      </c>
      <c r="O8" s="49">
        <v>2.2838104883029491</v>
      </c>
      <c r="P8" s="49">
        <v>11.41440772739792</v>
      </c>
      <c r="Q8" s="49">
        <v>1.6635942732611475</v>
      </c>
      <c r="R8" s="49">
        <v>1.8534614014342092</v>
      </c>
      <c r="S8" s="49">
        <v>0</v>
      </c>
      <c r="T8" s="35">
        <v>180.24646281175146</v>
      </c>
      <c r="U8" s="35">
        <v>106.46135615793446</v>
      </c>
      <c r="V8" s="35">
        <v>9.5722924226769077</v>
      </c>
      <c r="W8" s="35">
        <v>69.446768019757684</v>
      </c>
      <c r="X8" s="35">
        <v>985.60541302881825</v>
      </c>
      <c r="Y8" s="35">
        <v>2190.7589980771522</v>
      </c>
      <c r="Z8" s="35">
        <v>19.776587946067977</v>
      </c>
      <c r="AA8" s="35">
        <v>630.22957125475591</v>
      </c>
      <c r="AB8" s="35">
        <v>90.864485001984505</v>
      </c>
      <c r="AC8" s="35">
        <v>125.9383016180165</v>
      </c>
      <c r="AD8" s="35">
        <v>80.726225838550377</v>
      </c>
      <c r="AE8" s="35">
        <v>63.203475065974956</v>
      </c>
      <c r="AF8" s="35">
        <v>29.067299166778433</v>
      </c>
      <c r="AG8" s="35">
        <v>377.45638586862071</v>
      </c>
      <c r="AH8" s="35">
        <v>502.69369379775151</v>
      </c>
      <c r="AI8" s="35">
        <v>155.15655344821687</v>
      </c>
      <c r="AJ8" s="35">
        <v>155.74066169412774</v>
      </c>
      <c r="AK8" s="35">
        <v>0</v>
      </c>
      <c r="AL8" s="35">
        <v>79.71266024778059</v>
      </c>
      <c r="AM8" s="35">
        <v>3030.6314625542391</v>
      </c>
      <c r="AN8" s="35">
        <v>0.11202044453611594</v>
      </c>
      <c r="AO8" s="35">
        <v>8.9373810694658218</v>
      </c>
      <c r="AP8" s="35">
        <v>4.1007764580570794E-5</v>
      </c>
      <c r="AQ8" s="35">
        <v>2.1141128913090309E-3</v>
      </c>
      <c r="AR8" s="35">
        <v>0</v>
      </c>
      <c r="AS8" s="35">
        <f t="shared" si="0"/>
        <v>8979.6590660182428</v>
      </c>
    </row>
    <row r="9" spans="1:47" ht="15" customHeight="1" x14ac:dyDescent="0.2">
      <c r="A9" s="51" t="s">
        <v>426</v>
      </c>
      <c r="B9" s="49">
        <v>3.3045115912550327E-2</v>
      </c>
      <c r="C9" s="49">
        <v>5.4484176589855736E-2</v>
      </c>
      <c r="D9" s="49">
        <v>7.1957222763507304E-3</v>
      </c>
      <c r="E9" s="49">
        <v>0.49709549220333038</v>
      </c>
      <c r="F9" s="49">
        <v>0.30343874995896586</v>
      </c>
      <c r="G9" s="49">
        <v>1.3959394614806977</v>
      </c>
      <c r="H9" s="49">
        <v>12.937177016968567</v>
      </c>
      <c r="I9" s="49">
        <v>0.41234917865180565</v>
      </c>
      <c r="J9" s="49">
        <v>0.56687944184196914</v>
      </c>
      <c r="K9" s="49">
        <v>0.18910386737699786</v>
      </c>
      <c r="L9" s="49">
        <v>0.39736428562593168</v>
      </c>
      <c r="M9" s="49">
        <v>0.10274270184932401</v>
      </c>
      <c r="N9" s="49">
        <v>0.40173994642590477</v>
      </c>
      <c r="O9" s="49">
        <v>0.41333318662739654</v>
      </c>
      <c r="P9" s="49">
        <v>6.7682015393469914</v>
      </c>
      <c r="Q9" s="49">
        <v>9.849366072191898E-2</v>
      </c>
      <c r="R9" s="49">
        <v>0.10218855249183031</v>
      </c>
      <c r="S9" s="49">
        <v>0</v>
      </c>
      <c r="T9" s="35">
        <v>1.6989651910043373</v>
      </c>
      <c r="U9" s="35">
        <v>2.8870237238895879</v>
      </c>
      <c r="V9" s="35">
        <v>0.20696628843188364</v>
      </c>
      <c r="W9" s="35">
        <v>83.04457720947444</v>
      </c>
      <c r="X9" s="35">
        <v>55.31318663545494</v>
      </c>
      <c r="Y9" s="35">
        <v>66.32384506542121</v>
      </c>
      <c r="Z9" s="35">
        <v>862.62369949268918</v>
      </c>
      <c r="AA9" s="35">
        <v>34.090788987707477</v>
      </c>
      <c r="AB9" s="35">
        <v>30.935615811884492</v>
      </c>
      <c r="AC9" s="35">
        <v>14.728502993859987</v>
      </c>
      <c r="AD9" s="35">
        <v>79.520111859786397</v>
      </c>
      <c r="AE9" s="35">
        <v>17.716760862005199</v>
      </c>
      <c r="AF9" s="35">
        <v>29.593193906956174</v>
      </c>
      <c r="AG9" s="35">
        <v>68.272168171447788</v>
      </c>
      <c r="AH9" s="35">
        <v>297.89282479170186</v>
      </c>
      <c r="AI9" s="35">
        <v>9.1805286713959564</v>
      </c>
      <c r="AJ9" s="35">
        <v>8.5813856863584359</v>
      </c>
      <c r="AK9" s="35">
        <v>0</v>
      </c>
      <c r="AL9" s="35">
        <v>0.7168726998781908</v>
      </c>
      <c r="AM9" s="35">
        <v>27.238586769181428</v>
      </c>
      <c r="AN9" s="35">
        <v>83.967758705256827</v>
      </c>
      <c r="AO9" s="35">
        <v>6695.1798803970478</v>
      </c>
      <c r="AP9" s="35">
        <v>0</v>
      </c>
      <c r="AQ9" s="35">
        <v>0</v>
      </c>
      <c r="AR9" s="35">
        <v>0</v>
      </c>
      <c r="AS9" s="35">
        <f t="shared" si="0"/>
        <v>8494.3940160171842</v>
      </c>
    </row>
    <row r="10" spans="1:47" ht="15" customHeight="1" x14ac:dyDescent="0.2">
      <c r="A10" s="51" t="s">
        <v>427</v>
      </c>
      <c r="B10" s="49">
        <v>61.196682822401556</v>
      </c>
      <c r="C10" s="49">
        <v>33.132832995692915</v>
      </c>
      <c r="D10" s="49">
        <v>5.6352196629932081</v>
      </c>
      <c r="E10" s="49">
        <v>13.521488007537881</v>
      </c>
      <c r="F10" s="49">
        <v>244.20443747877718</v>
      </c>
      <c r="G10" s="49">
        <v>23.402684191528873</v>
      </c>
      <c r="H10" s="49">
        <v>75.039230261876867</v>
      </c>
      <c r="I10" s="49">
        <v>69.000321200806923</v>
      </c>
      <c r="J10" s="49">
        <v>83.481330963966073</v>
      </c>
      <c r="K10" s="49">
        <v>54.00424625519485</v>
      </c>
      <c r="L10" s="49">
        <v>8.7871190093962959</v>
      </c>
      <c r="M10" s="49">
        <v>3.7675233787200946</v>
      </c>
      <c r="N10" s="49">
        <v>4.4063408312542895</v>
      </c>
      <c r="O10" s="49">
        <v>17.350361728515558</v>
      </c>
      <c r="P10" s="49">
        <v>91.001995906389567</v>
      </c>
      <c r="Q10" s="49">
        <v>39.205049830768637</v>
      </c>
      <c r="R10" s="49">
        <v>10.799145617136336</v>
      </c>
      <c r="S10" s="49">
        <v>0</v>
      </c>
      <c r="T10" s="35">
        <v>211.51304745383862</v>
      </c>
      <c r="U10" s="35">
        <v>118.02407670533341</v>
      </c>
      <c r="V10" s="35">
        <v>10.896026414229967</v>
      </c>
      <c r="W10" s="35">
        <v>151.85462379959591</v>
      </c>
      <c r="X10" s="35">
        <v>2992.5627748217794</v>
      </c>
      <c r="Y10" s="35">
        <v>74.748221377941334</v>
      </c>
      <c r="Z10" s="35">
        <v>336.35842867565424</v>
      </c>
      <c r="AA10" s="35">
        <v>383.49094204934914</v>
      </c>
      <c r="AB10" s="35">
        <v>306.25945273872645</v>
      </c>
      <c r="AC10" s="35">
        <v>282.76013801573146</v>
      </c>
      <c r="AD10" s="35">
        <v>118.21340833504354</v>
      </c>
      <c r="AE10" s="35">
        <v>43.673839747569794</v>
      </c>
      <c r="AF10" s="35">
        <v>21.820112669344496</v>
      </c>
      <c r="AG10" s="35">
        <v>192.6566622737156</v>
      </c>
      <c r="AH10" s="35">
        <v>269.25870784368357</v>
      </c>
      <c r="AI10" s="35">
        <v>245.65946496709273</v>
      </c>
      <c r="AJ10" s="35">
        <v>60.964448704271078</v>
      </c>
      <c r="AK10" s="35">
        <v>0</v>
      </c>
      <c r="AL10" s="35">
        <v>2449.2710345058331</v>
      </c>
      <c r="AM10" s="35">
        <v>6256.2119752545632</v>
      </c>
      <c r="AN10" s="35">
        <v>152.48694447092566</v>
      </c>
      <c r="AO10" s="35">
        <v>817.36197593564884</v>
      </c>
      <c r="AP10" s="35">
        <v>8.2649817703782809</v>
      </c>
      <c r="AQ10" s="35">
        <v>28.626797312765891</v>
      </c>
      <c r="AR10" s="35">
        <v>0</v>
      </c>
      <c r="AS10" s="35">
        <f t="shared" si="0"/>
        <v>16370.874095985972</v>
      </c>
    </row>
    <row r="11" spans="1:47" ht="15" customHeight="1" x14ac:dyDescent="0.2">
      <c r="A11" s="51" t="s">
        <v>428</v>
      </c>
      <c r="B11" s="49">
        <v>83.217500486849474</v>
      </c>
      <c r="C11" s="49">
        <v>20.717143946089646</v>
      </c>
      <c r="D11" s="49">
        <v>17.393069843181205</v>
      </c>
      <c r="E11" s="49">
        <v>95.064708677845076</v>
      </c>
      <c r="F11" s="49">
        <v>428.54388044266625</v>
      </c>
      <c r="G11" s="49">
        <v>71.907086680714244</v>
      </c>
      <c r="H11" s="49">
        <v>53.835094693233579</v>
      </c>
      <c r="I11" s="49">
        <v>422.70529226418495</v>
      </c>
      <c r="J11" s="49">
        <v>677.91893654947091</v>
      </c>
      <c r="K11" s="49">
        <v>24.851698377310257</v>
      </c>
      <c r="L11" s="49">
        <v>11.732793604903692</v>
      </c>
      <c r="M11" s="49">
        <v>24.142262538008101</v>
      </c>
      <c r="N11" s="49">
        <v>4.9668162947610561</v>
      </c>
      <c r="O11" s="49">
        <v>31.618634835042911</v>
      </c>
      <c r="P11" s="49">
        <v>159.77729352095821</v>
      </c>
      <c r="Q11" s="49">
        <v>30.15635405157812</v>
      </c>
      <c r="R11" s="49">
        <v>76.199146043922042</v>
      </c>
      <c r="S11" s="49">
        <v>0</v>
      </c>
      <c r="T11" s="35">
        <v>106.2724431567802</v>
      </c>
      <c r="U11" s="35">
        <v>27.267080526844278</v>
      </c>
      <c r="V11" s="35">
        <v>12.425968706344479</v>
      </c>
      <c r="W11" s="35">
        <v>394.47507871592887</v>
      </c>
      <c r="X11" s="35">
        <v>1940.3574067881957</v>
      </c>
      <c r="Y11" s="35">
        <v>84.860112205134456</v>
      </c>
      <c r="Z11" s="35">
        <v>89.161248819215757</v>
      </c>
      <c r="AA11" s="35">
        <v>868.03732558929471</v>
      </c>
      <c r="AB11" s="35">
        <v>918.9134746579972</v>
      </c>
      <c r="AC11" s="35">
        <v>48.077631779824969</v>
      </c>
      <c r="AD11" s="35">
        <v>58.320115930898069</v>
      </c>
      <c r="AE11" s="35">
        <v>103.40465872276056</v>
      </c>
      <c r="AF11" s="35">
        <v>9.0876944390745624</v>
      </c>
      <c r="AG11" s="35">
        <v>129.72250611240884</v>
      </c>
      <c r="AH11" s="35">
        <v>174.67494571728525</v>
      </c>
      <c r="AI11" s="35">
        <v>69.817941804170843</v>
      </c>
      <c r="AJ11" s="35">
        <v>158.94031696738247</v>
      </c>
      <c r="AK11" s="35">
        <v>0</v>
      </c>
      <c r="AL11" s="35">
        <v>2156.4231410638426</v>
      </c>
      <c r="AM11" s="35">
        <v>2035.1916369507326</v>
      </c>
      <c r="AN11" s="35">
        <v>32.010028793011827</v>
      </c>
      <c r="AO11" s="35">
        <v>63.396393128445737</v>
      </c>
      <c r="AP11" s="35">
        <v>0.84381333000121905</v>
      </c>
      <c r="AQ11" s="35">
        <v>1.0798761805224213</v>
      </c>
      <c r="AR11" s="35">
        <v>0</v>
      </c>
      <c r="AS11" s="35">
        <f t="shared" si="0"/>
        <v>11717.508552936817</v>
      </c>
    </row>
    <row r="12" spans="1:47" ht="15" customHeight="1" x14ac:dyDescent="0.2">
      <c r="A12" s="51" t="s">
        <v>429</v>
      </c>
      <c r="B12" s="49">
        <v>2.1206250758614761E-2</v>
      </c>
      <c r="C12" s="49">
        <v>3.2931819524836372E-3</v>
      </c>
      <c r="D12" s="49">
        <v>2.3056510827203471E-2</v>
      </c>
      <c r="E12" s="49">
        <v>0.58049593444604741</v>
      </c>
      <c r="F12" s="49">
        <v>3.2728956297268312</v>
      </c>
      <c r="G12" s="49">
        <v>1.3340139139398679</v>
      </c>
      <c r="H12" s="49">
        <v>2.1262197007885715</v>
      </c>
      <c r="I12" s="49">
        <v>6.9455808530113821</v>
      </c>
      <c r="J12" s="49">
        <v>2.8738660868182788</v>
      </c>
      <c r="K12" s="49">
        <v>0.4530042387328056</v>
      </c>
      <c r="L12" s="49">
        <v>1.0027972490334174</v>
      </c>
      <c r="M12" s="49">
        <v>2.1397350749494333</v>
      </c>
      <c r="N12" s="49">
        <v>0.2287404680681448</v>
      </c>
      <c r="O12" s="49">
        <v>2.9835381441073845</v>
      </c>
      <c r="P12" s="49">
        <v>41.261381346611245</v>
      </c>
      <c r="Q12" s="49">
        <v>5.0158490071583408</v>
      </c>
      <c r="R12" s="49">
        <v>19.222714911222951</v>
      </c>
      <c r="S12" s="49">
        <v>0</v>
      </c>
      <c r="T12" s="35">
        <v>0.12647012227657578</v>
      </c>
      <c r="U12" s="35">
        <v>2.0241492505889119E-2</v>
      </c>
      <c r="V12" s="35">
        <v>7.6924671166629391E-2</v>
      </c>
      <c r="W12" s="35">
        <v>11.24909230792564</v>
      </c>
      <c r="X12" s="35">
        <v>69.204867163348766</v>
      </c>
      <c r="Y12" s="35">
        <v>7.3520815492186928</v>
      </c>
      <c r="Z12" s="35">
        <v>16.445112449836277</v>
      </c>
      <c r="AA12" s="35">
        <v>66.608144314935615</v>
      </c>
      <c r="AB12" s="35">
        <v>18.192041173567674</v>
      </c>
      <c r="AC12" s="35">
        <v>4.092675454700113</v>
      </c>
      <c r="AD12" s="35">
        <v>23.278132173697013</v>
      </c>
      <c r="AE12" s="35">
        <v>42.799647405340039</v>
      </c>
      <c r="AF12" s="35">
        <v>1.9545044902093853</v>
      </c>
      <c r="AG12" s="35">
        <v>57.163900963298417</v>
      </c>
      <c r="AH12" s="35">
        <v>210.65771447709801</v>
      </c>
      <c r="AI12" s="35">
        <v>54.231386883657983</v>
      </c>
      <c r="AJ12" s="35">
        <v>187.24780860091172</v>
      </c>
      <c r="AK12" s="35">
        <v>0</v>
      </c>
      <c r="AL12" s="35">
        <v>621.69813912048789</v>
      </c>
      <c r="AM12" s="35">
        <v>2740.1159539109785</v>
      </c>
      <c r="AN12" s="35">
        <v>0.30517684486155056</v>
      </c>
      <c r="AO12" s="35">
        <v>2.8225920367201551</v>
      </c>
      <c r="AP12" s="35">
        <v>0</v>
      </c>
      <c r="AQ12" s="35">
        <v>0</v>
      </c>
      <c r="AR12" s="35">
        <v>0</v>
      </c>
      <c r="AS12" s="35">
        <f t="shared" si="0"/>
        <v>4225.1309961088955</v>
      </c>
    </row>
    <row r="13" spans="1:47" ht="15" customHeight="1" x14ac:dyDescent="0.2">
      <c r="A13" s="51" t="s">
        <v>430</v>
      </c>
      <c r="B13" s="49">
        <v>9.76862359668711E-3</v>
      </c>
      <c r="C13" s="49">
        <v>4.2146057683083429E-3</v>
      </c>
      <c r="D13" s="49">
        <v>5.3027303471863806E-3</v>
      </c>
      <c r="E13" s="49">
        <v>0.15344131938205144</v>
      </c>
      <c r="F13" s="49">
        <v>1.9595049614161375</v>
      </c>
      <c r="G13" s="49">
        <v>1.2429565616456033</v>
      </c>
      <c r="H13" s="49">
        <v>0.41741548426626585</v>
      </c>
      <c r="I13" s="49">
        <v>4.622221950241352</v>
      </c>
      <c r="J13" s="49">
        <v>1.9626165830806033</v>
      </c>
      <c r="K13" s="49">
        <v>0.31399229793882616</v>
      </c>
      <c r="L13" s="49">
        <v>4.8969406220431368</v>
      </c>
      <c r="M13" s="49">
        <v>3.0110963258704726</v>
      </c>
      <c r="N13" s="49">
        <v>0.30099331805567953</v>
      </c>
      <c r="O13" s="49">
        <v>6.726621602390221</v>
      </c>
      <c r="P13" s="49">
        <v>11.963807882011293</v>
      </c>
      <c r="Q13" s="49">
        <v>0.92361276581627472</v>
      </c>
      <c r="R13" s="49">
        <v>0.9220519266883842</v>
      </c>
      <c r="S13" s="49">
        <v>0</v>
      </c>
      <c r="T13" s="35">
        <v>0.11974625205305148</v>
      </c>
      <c r="U13" s="35">
        <v>5.3246157219790057E-2</v>
      </c>
      <c r="V13" s="35">
        <v>3.6364373815562158E-2</v>
      </c>
      <c r="W13" s="35">
        <v>6.1117436482192762</v>
      </c>
      <c r="X13" s="35">
        <v>85.163864094003557</v>
      </c>
      <c r="Y13" s="35">
        <v>14.080251597503855</v>
      </c>
      <c r="Z13" s="35">
        <v>6.6359296411144708</v>
      </c>
      <c r="AA13" s="35">
        <v>91.111682483981369</v>
      </c>
      <c r="AB13" s="35">
        <v>25.536117879602777</v>
      </c>
      <c r="AC13" s="35">
        <v>5.830805355098625</v>
      </c>
      <c r="AD13" s="35">
        <v>233.64922321293184</v>
      </c>
      <c r="AE13" s="35">
        <v>123.79677809151002</v>
      </c>
      <c r="AF13" s="35">
        <v>5.2863392341087199</v>
      </c>
      <c r="AG13" s="35">
        <v>264.90598404147295</v>
      </c>
      <c r="AH13" s="35">
        <v>125.54734786293393</v>
      </c>
      <c r="AI13" s="35">
        <v>20.525828274548196</v>
      </c>
      <c r="AJ13" s="35">
        <v>18.461284112893392</v>
      </c>
      <c r="AK13" s="35">
        <v>0</v>
      </c>
      <c r="AL13" s="35">
        <v>59.099059251169422</v>
      </c>
      <c r="AM13" s="35">
        <v>535.3951703957307</v>
      </c>
      <c r="AN13" s="35">
        <v>22.434279854023437</v>
      </c>
      <c r="AO13" s="35">
        <v>426.49424375411826</v>
      </c>
      <c r="AP13" s="35">
        <v>0</v>
      </c>
      <c r="AQ13" s="35">
        <v>0</v>
      </c>
      <c r="AR13" s="35">
        <v>1.6635721985478245</v>
      </c>
      <c r="AS13" s="35">
        <f t="shared" si="0"/>
        <v>2111.3754213271595</v>
      </c>
    </row>
    <row r="14" spans="1:47" ht="15" customHeight="1" x14ac:dyDescent="0.2">
      <c r="A14" s="51" t="s">
        <v>431</v>
      </c>
      <c r="B14" s="49">
        <v>2.8060726743232705</v>
      </c>
      <c r="C14" s="49">
        <v>0.9692205862008727</v>
      </c>
      <c r="D14" s="49">
        <v>0.43430698513264621</v>
      </c>
      <c r="E14" s="49">
        <v>0.95527444467339595</v>
      </c>
      <c r="F14" s="49">
        <v>6.7802692758759582</v>
      </c>
      <c r="G14" s="49">
        <v>4.3710227012042049</v>
      </c>
      <c r="H14" s="49">
        <v>2.6319062788482612</v>
      </c>
      <c r="I14" s="49">
        <v>8.8270908836021587</v>
      </c>
      <c r="J14" s="49">
        <v>6.2177015230886461</v>
      </c>
      <c r="K14" s="49">
        <v>1.219485008255119</v>
      </c>
      <c r="L14" s="49">
        <v>1.3212710394190403</v>
      </c>
      <c r="M14" s="49">
        <v>10.083717596166405</v>
      </c>
      <c r="N14" s="49">
        <v>6.6773437304128853</v>
      </c>
      <c r="O14" s="49">
        <v>2.084629237354243</v>
      </c>
      <c r="P14" s="49">
        <v>27.118597402845957</v>
      </c>
      <c r="Q14" s="49">
        <v>1.8966234584832165</v>
      </c>
      <c r="R14" s="49">
        <v>0.98959537832490463</v>
      </c>
      <c r="S14" s="49">
        <v>0</v>
      </c>
      <c r="T14" s="35">
        <v>39.370709298783531</v>
      </c>
      <c r="U14" s="35">
        <v>14.01521336724797</v>
      </c>
      <c r="V14" s="35">
        <v>3.4089384173298392</v>
      </c>
      <c r="W14" s="35">
        <v>43.550860088155332</v>
      </c>
      <c r="X14" s="35">
        <v>337.28863185883648</v>
      </c>
      <c r="Y14" s="35">
        <v>56.673925743645803</v>
      </c>
      <c r="Z14" s="35">
        <v>47.890504082121886</v>
      </c>
      <c r="AA14" s="35">
        <v>199.15290229889425</v>
      </c>
      <c r="AB14" s="35">
        <v>92.596602366537553</v>
      </c>
      <c r="AC14" s="35">
        <v>25.919808309933263</v>
      </c>
      <c r="AD14" s="35">
        <v>72.156787608278051</v>
      </c>
      <c r="AE14" s="35">
        <v>474.51630321438324</v>
      </c>
      <c r="AF14" s="35">
        <v>134.22940917810897</v>
      </c>
      <c r="AG14" s="35">
        <v>93.965702857460883</v>
      </c>
      <c r="AH14" s="35">
        <v>325.72501073476656</v>
      </c>
      <c r="AI14" s="35">
        <v>48.243371723158248</v>
      </c>
      <c r="AJ14" s="35">
        <v>22.678271778115679</v>
      </c>
      <c r="AK14" s="35">
        <v>0</v>
      </c>
      <c r="AL14" s="35">
        <v>167.07571838239576</v>
      </c>
      <c r="AM14" s="35">
        <v>1732.4192051934965</v>
      </c>
      <c r="AN14" s="35">
        <v>0.16422267784737221</v>
      </c>
      <c r="AO14" s="35">
        <v>3.5733860804987616</v>
      </c>
      <c r="AP14" s="35">
        <v>0.75168807903163093</v>
      </c>
      <c r="AQ14" s="35">
        <v>10.568992010349598</v>
      </c>
      <c r="AR14" s="35">
        <v>0</v>
      </c>
      <c r="AS14" s="35">
        <f t="shared" si="0"/>
        <v>4031.3202935535883</v>
      </c>
    </row>
    <row r="15" spans="1:47" ht="15" customHeight="1" x14ac:dyDescent="0.2">
      <c r="A15" s="51" t="s">
        <v>432</v>
      </c>
      <c r="B15" s="49">
        <v>1.120264141039061E-2</v>
      </c>
      <c r="C15" s="49">
        <v>9.516404774351445E-3</v>
      </c>
      <c r="D15" s="49">
        <v>2.4659447107926693E-2</v>
      </c>
      <c r="E15" s="49">
        <v>0.27733466301583048</v>
      </c>
      <c r="F15" s="49">
        <v>3.0383025562941208</v>
      </c>
      <c r="G15" s="49">
        <v>2.900309981921009</v>
      </c>
      <c r="H15" s="49">
        <v>1.4695105438055778</v>
      </c>
      <c r="I15" s="49">
        <v>47.316226200216406</v>
      </c>
      <c r="J15" s="49">
        <v>7.2046984820113318</v>
      </c>
      <c r="K15" s="49">
        <v>8.4799586452196785</v>
      </c>
      <c r="L15" s="49">
        <v>2.149599911894585</v>
      </c>
      <c r="M15" s="49">
        <v>2.6704152159472843</v>
      </c>
      <c r="N15" s="49">
        <v>2.8302260966329587</v>
      </c>
      <c r="O15" s="49">
        <v>6.8194294006861647</v>
      </c>
      <c r="P15" s="49">
        <v>6.8074066208707551</v>
      </c>
      <c r="Q15" s="49">
        <v>7.1295354530571382</v>
      </c>
      <c r="R15" s="49">
        <v>8.5459526410812465</v>
      </c>
      <c r="S15" s="49">
        <v>0</v>
      </c>
      <c r="T15" s="35">
        <v>6.592392985350741E-2</v>
      </c>
      <c r="U15" s="35">
        <v>5.7716278388551097E-2</v>
      </c>
      <c r="V15" s="35">
        <v>8.118092693470548E-2</v>
      </c>
      <c r="W15" s="35">
        <v>5.3029930732076478</v>
      </c>
      <c r="X15" s="35">
        <v>63.391949834544533</v>
      </c>
      <c r="Y15" s="35">
        <v>15.772225639163807</v>
      </c>
      <c r="Z15" s="35">
        <v>11.215019269335514</v>
      </c>
      <c r="AA15" s="35">
        <v>447.74162437299117</v>
      </c>
      <c r="AB15" s="35">
        <v>45.001741533157045</v>
      </c>
      <c r="AC15" s="35">
        <v>75.595750581448854</v>
      </c>
      <c r="AD15" s="35">
        <v>49.236960989188503</v>
      </c>
      <c r="AE15" s="35">
        <v>52.705700198465863</v>
      </c>
      <c r="AF15" s="35">
        <v>23.862360700126406</v>
      </c>
      <c r="AG15" s="35">
        <v>128.92493144151976</v>
      </c>
      <c r="AH15" s="35">
        <v>34.293665349421318</v>
      </c>
      <c r="AI15" s="35">
        <v>76.061712217310813</v>
      </c>
      <c r="AJ15" s="35">
        <v>82.141212349540481</v>
      </c>
      <c r="AK15" s="35">
        <v>0</v>
      </c>
      <c r="AL15" s="35">
        <v>1470.4207639724564</v>
      </c>
      <c r="AM15" s="35">
        <v>6394.8389079626068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f t="shared" si="0"/>
        <v>9084.3966255256091</v>
      </c>
    </row>
    <row r="16" spans="1:47" ht="15" customHeight="1" x14ac:dyDescent="0.2">
      <c r="A16" s="51" t="s">
        <v>433</v>
      </c>
      <c r="B16" s="49">
        <v>1.403143328676943</v>
      </c>
      <c r="C16" s="49">
        <v>0.48227127404662973</v>
      </c>
      <c r="D16" s="49">
        <v>0.43949498311142399</v>
      </c>
      <c r="E16" s="49">
        <v>10.602527871326718</v>
      </c>
      <c r="F16" s="49">
        <v>37.345644670008141</v>
      </c>
      <c r="G16" s="49">
        <v>17.246355521861428</v>
      </c>
      <c r="H16" s="49">
        <v>9.688795604188714</v>
      </c>
      <c r="I16" s="49">
        <v>64.611362992346699</v>
      </c>
      <c r="J16" s="49">
        <v>30.32624817618473</v>
      </c>
      <c r="K16" s="49">
        <v>5.604245679393606</v>
      </c>
      <c r="L16" s="49">
        <v>13.543820311466144</v>
      </c>
      <c r="M16" s="49">
        <v>14.537870655060555</v>
      </c>
      <c r="N16" s="49">
        <v>3.9162032753170628</v>
      </c>
      <c r="O16" s="49">
        <v>18.825486760310184</v>
      </c>
      <c r="P16" s="49">
        <v>88.204142906472654</v>
      </c>
      <c r="Q16" s="49">
        <v>11.198570041430493</v>
      </c>
      <c r="R16" s="49">
        <v>9.8767902064707709</v>
      </c>
      <c r="S16" s="49">
        <v>0</v>
      </c>
      <c r="T16" s="35">
        <v>8.9651895212484849</v>
      </c>
      <c r="U16" s="35">
        <v>3.1757886551742645</v>
      </c>
      <c r="V16" s="35">
        <v>1.5709392039071493</v>
      </c>
      <c r="W16" s="35">
        <v>220.12081596839712</v>
      </c>
      <c r="X16" s="35">
        <v>846.01455950569289</v>
      </c>
      <c r="Y16" s="35">
        <v>101.83115834706449</v>
      </c>
      <c r="Z16" s="35">
        <v>80.284535107255962</v>
      </c>
      <c r="AA16" s="35">
        <v>663.83639510193746</v>
      </c>
      <c r="AB16" s="35">
        <v>205.66812116106274</v>
      </c>
      <c r="AC16" s="35">
        <v>54.24448620977212</v>
      </c>
      <c r="AD16" s="35">
        <v>336.82907478420486</v>
      </c>
      <c r="AE16" s="35">
        <v>311.54040430978637</v>
      </c>
      <c r="AF16" s="35">
        <v>35.850258088169888</v>
      </c>
      <c r="AG16" s="35">
        <v>386.42914233094342</v>
      </c>
      <c r="AH16" s="35">
        <v>482.45407862731236</v>
      </c>
      <c r="AI16" s="35">
        <v>129.71859031007875</v>
      </c>
      <c r="AJ16" s="35">
        <v>103.0745009779436</v>
      </c>
      <c r="AK16" s="35">
        <v>0</v>
      </c>
      <c r="AL16" s="35">
        <v>90.939482548789087</v>
      </c>
      <c r="AM16" s="35">
        <v>429.41305705628741</v>
      </c>
      <c r="AN16" s="35">
        <v>4.4458922638740193</v>
      </c>
      <c r="AO16" s="35">
        <v>44.054356389357153</v>
      </c>
      <c r="AP16" s="35">
        <v>1.441614770635572E-3</v>
      </c>
      <c r="AQ16" s="35">
        <v>9.2305641481138859E-3</v>
      </c>
      <c r="AR16" s="35">
        <v>0</v>
      </c>
      <c r="AS16" s="35">
        <f t="shared" si="0"/>
        <v>4878.3244729048511</v>
      </c>
    </row>
    <row r="17" spans="1:45" ht="15" customHeight="1" x14ac:dyDescent="0.2">
      <c r="A17" s="51" t="s">
        <v>434</v>
      </c>
      <c r="B17" s="49">
        <v>4.1220354287469645</v>
      </c>
      <c r="C17" s="49">
        <v>1.2611191371621295</v>
      </c>
      <c r="D17" s="49">
        <v>0.44764888545634224</v>
      </c>
      <c r="E17" s="49">
        <v>3.7862972443562537</v>
      </c>
      <c r="F17" s="49">
        <v>28.80089607789219</v>
      </c>
      <c r="G17" s="49">
        <v>10.303381431439275</v>
      </c>
      <c r="H17" s="49">
        <v>3.8966072531783902</v>
      </c>
      <c r="I17" s="49">
        <v>28.674324960610232</v>
      </c>
      <c r="J17" s="49">
        <v>16.059642829836225</v>
      </c>
      <c r="K17" s="49">
        <v>2.7666396872723142</v>
      </c>
      <c r="L17" s="49">
        <v>3.9892769753709323</v>
      </c>
      <c r="M17" s="49">
        <v>5.303635585468351</v>
      </c>
      <c r="N17" s="49">
        <v>1.6150386514899069</v>
      </c>
      <c r="O17" s="49">
        <v>11.008936512910374</v>
      </c>
      <c r="P17" s="49">
        <v>36.917646348409164</v>
      </c>
      <c r="Q17" s="49">
        <v>7.5831335431229627</v>
      </c>
      <c r="R17" s="49">
        <v>7.3877113989872116</v>
      </c>
      <c r="S17" s="49">
        <v>0</v>
      </c>
      <c r="T17" s="35">
        <v>5.4018263660720356</v>
      </c>
      <c r="U17" s="35">
        <v>1.7032867795879263</v>
      </c>
      <c r="V17" s="35">
        <v>0.3281817485275515</v>
      </c>
      <c r="W17" s="35">
        <v>16.122703140983361</v>
      </c>
      <c r="X17" s="35">
        <v>133.81824733026426</v>
      </c>
      <c r="Y17" s="35">
        <v>12.477701390793985</v>
      </c>
      <c r="Z17" s="35">
        <v>6.6224730313773295</v>
      </c>
      <c r="AA17" s="35">
        <v>60.425022404579394</v>
      </c>
      <c r="AB17" s="35">
        <v>22.338583929251637</v>
      </c>
      <c r="AC17" s="35">
        <v>5.4924042928386267</v>
      </c>
      <c r="AD17" s="35">
        <v>20.348576840018854</v>
      </c>
      <c r="AE17" s="35">
        <v>23.310882511411378</v>
      </c>
      <c r="AF17" s="35">
        <v>3.0323647649513457</v>
      </c>
      <c r="AG17" s="35">
        <v>46.349012425070086</v>
      </c>
      <c r="AH17" s="35">
        <v>41.416411232082638</v>
      </c>
      <c r="AI17" s="35">
        <v>18.016059811486652</v>
      </c>
      <c r="AJ17" s="35">
        <v>15.81309187707852</v>
      </c>
      <c r="AK17" s="35">
        <v>0</v>
      </c>
      <c r="AL17" s="35">
        <v>260.19388748848735</v>
      </c>
      <c r="AM17" s="35">
        <v>251.99464846444172</v>
      </c>
      <c r="AN17" s="35">
        <v>158.90682085153068</v>
      </c>
      <c r="AO17" s="35">
        <v>322.9564231997993</v>
      </c>
      <c r="AP17" s="35">
        <v>13709.376637919157</v>
      </c>
      <c r="AQ17" s="35">
        <v>18003.96625864349</v>
      </c>
      <c r="AR17" s="35">
        <v>0</v>
      </c>
      <c r="AS17" s="35">
        <f t="shared" si="0"/>
        <v>33314.335478394991</v>
      </c>
    </row>
    <row r="18" spans="1:45" ht="15" customHeight="1" x14ac:dyDescent="0.2">
      <c r="A18" s="51" t="s">
        <v>435</v>
      </c>
      <c r="B18" s="49">
        <v>3.1366442125530286E-3</v>
      </c>
      <c r="C18" s="49">
        <v>1.0277721509819376E-3</v>
      </c>
      <c r="D18" s="49">
        <v>5.2395336292655936E-5</v>
      </c>
      <c r="E18" s="49">
        <v>0.11745880305587028</v>
      </c>
      <c r="F18" s="49">
        <v>0.28409492070602033</v>
      </c>
      <c r="G18" s="49">
        <v>0.20689901622157181</v>
      </c>
      <c r="H18" s="49">
        <v>5.0489411545016618E-3</v>
      </c>
      <c r="I18" s="49">
        <v>0.88565812608466077</v>
      </c>
      <c r="J18" s="49">
        <v>2.1003847818741206</v>
      </c>
      <c r="K18" s="49">
        <v>1.8712751491149621E-2</v>
      </c>
      <c r="L18" s="49">
        <v>2.3249362877759288E-2</v>
      </c>
      <c r="M18" s="49">
        <v>0.8134009032206686</v>
      </c>
      <c r="N18" s="49">
        <v>6.0180536171351813E-3</v>
      </c>
      <c r="O18" s="49">
        <v>2.6134712366624977</v>
      </c>
      <c r="P18" s="49">
        <v>1.8484158939604087</v>
      </c>
      <c r="Q18" s="49">
        <v>24.184764627168608</v>
      </c>
      <c r="R18" s="49">
        <v>0.42002525760356058</v>
      </c>
      <c r="S18" s="49">
        <v>0</v>
      </c>
      <c r="T18" s="35">
        <v>2.6636021893177961E-2</v>
      </c>
      <c r="U18" s="35">
        <v>8.9950526248147415E-3</v>
      </c>
      <c r="V18" s="35">
        <v>2.4891137995201559E-4</v>
      </c>
      <c r="W18" s="35">
        <v>3.2410365334065654</v>
      </c>
      <c r="X18" s="35">
        <v>8.5535817364331237</v>
      </c>
      <c r="Y18" s="35">
        <v>1.623635129915596</v>
      </c>
      <c r="Z18" s="35">
        <v>5.5604389411335428E-2</v>
      </c>
      <c r="AA18" s="35">
        <v>12.093859877244491</v>
      </c>
      <c r="AB18" s="35">
        <v>18.931883497510778</v>
      </c>
      <c r="AC18" s="35">
        <v>0.24072586103862981</v>
      </c>
      <c r="AD18" s="35">
        <v>0.76846856943809194</v>
      </c>
      <c r="AE18" s="35">
        <v>23.166738326409135</v>
      </c>
      <c r="AF18" s="35">
        <v>7.3220008886097157E-2</v>
      </c>
      <c r="AG18" s="35">
        <v>71.299756345192606</v>
      </c>
      <c r="AH18" s="35">
        <v>13.43734156163263</v>
      </c>
      <c r="AI18" s="35">
        <v>372.33012759514889</v>
      </c>
      <c r="AJ18" s="35">
        <v>5.8258256466010234</v>
      </c>
      <c r="AK18" s="35">
        <v>0</v>
      </c>
      <c r="AL18" s="35">
        <v>546.69243759908443</v>
      </c>
      <c r="AM18" s="35">
        <v>3430.9350585348034</v>
      </c>
      <c r="AN18" s="35">
        <v>0.71108383820732068</v>
      </c>
      <c r="AO18" s="35">
        <v>9.3647761067378656</v>
      </c>
      <c r="AP18" s="35">
        <v>51.212918865187959</v>
      </c>
      <c r="AQ18" s="35">
        <v>435.8180515535048</v>
      </c>
      <c r="AR18" s="35">
        <v>0</v>
      </c>
      <c r="AS18" s="35">
        <f t="shared" si="0"/>
        <v>5039.9438310490914</v>
      </c>
    </row>
    <row r="19" spans="1:45" ht="15" customHeight="1" x14ac:dyDescent="0.2">
      <c r="A19" s="51" t="s">
        <v>436</v>
      </c>
      <c r="B19" s="49">
        <v>0.21566760906838833</v>
      </c>
      <c r="C19" s="49">
        <v>7.1875411115017926E-2</v>
      </c>
      <c r="D19" s="49">
        <v>7.2837540691748331E-2</v>
      </c>
      <c r="E19" s="49">
        <v>0.69951656129033879</v>
      </c>
      <c r="F19" s="49">
        <v>2.3206153754884475</v>
      </c>
      <c r="G19" s="49">
        <v>1.3259681127325704</v>
      </c>
      <c r="H19" s="49">
        <v>0.22931511148339986</v>
      </c>
      <c r="I19" s="49">
        <v>4.3651327698306348</v>
      </c>
      <c r="J19" s="49">
        <v>2.7387595554356281</v>
      </c>
      <c r="K19" s="49">
        <v>0.56486993042370204</v>
      </c>
      <c r="L19" s="49">
        <v>3.0055233929469907</v>
      </c>
      <c r="M19" s="49">
        <v>1.1451588881351982</v>
      </c>
      <c r="N19" s="49">
        <v>0.2053897679928732</v>
      </c>
      <c r="O19" s="49">
        <v>1.731981551474711</v>
      </c>
      <c r="P19" s="49">
        <v>6.0408077085052483</v>
      </c>
      <c r="Q19" s="49">
        <v>2.9571494420395257</v>
      </c>
      <c r="R19" s="49">
        <v>2.6993261511541857</v>
      </c>
      <c r="S19" s="49">
        <v>0</v>
      </c>
      <c r="T19" s="35">
        <v>1.4871974059865412</v>
      </c>
      <c r="U19" s="35">
        <v>0.51081871092382758</v>
      </c>
      <c r="V19" s="35">
        <v>0.28098749087731018</v>
      </c>
      <c r="W19" s="35">
        <v>15.673859473874259</v>
      </c>
      <c r="X19" s="35">
        <v>56.737121456601443</v>
      </c>
      <c r="Y19" s="35">
        <v>8.4497271627808974</v>
      </c>
      <c r="Z19" s="35">
        <v>2.0507892593431616</v>
      </c>
      <c r="AA19" s="35">
        <v>48.403400194320483</v>
      </c>
      <c r="AB19" s="35">
        <v>20.046033796484117</v>
      </c>
      <c r="AC19" s="35">
        <v>5.900830604156754</v>
      </c>
      <c r="AD19" s="35">
        <v>80.670501742475409</v>
      </c>
      <c r="AE19" s="35">
        <v>26.485341878195417</v>
      </c>
      <c r="AF19" s="35">
        <v>2.0292339563546848</v>
      </c>
      <c r="AG19" s="35">
        <v>38.370121544112763</v>
      </c>
      <c r="AH19" s="35">
        <v>35.660568789531091</v>
      </c>
      <c r="AI19" s="35">
        <v>36.969125605755963</v>
      </c>
      <c r="AJ19" s="35">
        <v>30.40304137555713</v>
      </c>
      <c r="AK19" s="35">
        <v>0</v>
      </c>
      <c r="AL19" s="35">
        <v>375.06927963886307</v>
      </c>
      <c r="AM19" s="35">
        <v>1911.4393301028047</v>
      </c>
      <c r="AN19" s="35">
        <v>0.75617797951493337</v>
      </c>
      <c r="AO19" s="35">
        <v>8.0868652973371216</v>
      </c>
      <c r="AP19" s="35">
        <v>0</v>
      </c>
      <c r="AQ19" s="35">
        <v>0</v>
      </c>
      <c r="AR19" s="35">
        <v>0</v>
      </c>
      <c r="AS19" s="35">
        <f t="shared" si="0"/>
        <v>2735.87024834566</v>
      </c>
    </row>
    <row r="20" spans="1:45" ht="15" customHeight="1" x14ac:dyDescent="0.2">
      <c r="A20" s="51" t="s">
        <v>437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116.77884384283585</v>
      </c>
      <c r="AM20" s="35">
        <v>756.22115615716416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f t="shared" si="0"/>
        <v>873</v>
      </c>
    </row>
    <row r="21" spans="1:45" ht="15" customHeight="1" x14ac:dyDescent="0.2">
      <c r="A21" s="52" t="s">
        <v>438</v>
      </c>
      <c r="B21" s="35">
        <v>161.79819697472416</v>
      </c>
      <c r="C21" s="35">
        <v>100.35077335446368</v>
      </c>
      <c r="D21" s="35">
        <v>5.8939514730919793</v>
      </c>
      <c r="E21" s="35">
        <v>0.12522982029228005</v>
      </c>
      <c r="F21" s="35">
        <v>827.20009862576933</v>
      </c>
      <c r="G21" s="35">
        <v>0.74737284540235283</v>
      </c>
      <c r="H21" s="35">
        <v>5.6888362063855125</v>
      </c>
      <c r="I21" s="35">
        <v>134.37926663172362</v>
      </c>
      <c r="J21" s="35">
        <v>0.2298888397975373</v>
      </c>
      <c r="K21" s="35">
        <v>67.737346183114283</v>
      </c>
      <c r="L21" s="35">
        <v>0.21235781359430503</v>
      </c>
      <c r="M21" s="35">
        <v>7.2919180736691208E-2</v>
      </c>
      <c r="N21" s="35">
        <v>0.26093298848061386</v>
      </c>
      <c r="O21" s="35">
        <v>1.0573496476151036</v>
      </c>
      <c r="P21" s="35">
        <v>37.249232852171687</v>
      </c>
      <c r="Q21" s="35">
        <v>2.946586934359249</v>
      </c>
      <c r="R21" s="35">
        <v>3.8555181674559225</v>
      </c>
      <c r="S21" s="35">
        <v>0</v>
      </c>
      <c r="T21" s="49">
        <v>8314.1340735947888</v>
      </c>
      <c r="U21" s="49">
        <v>5314.5540605799051</v>
      </c>
      <c r="V21" s="49">
        <v>169.43296807754518</v>
      </c>
      <c r="W21" s="49">
        <v>20.909582215902066</v>
      </c>
      <c r="X21" s="49">
        <v>150707.32480002698</v>
      </c>
      <c r="Y21" s="49">
        <v>35.490046690434525</v>
      </c>
      <c r="Z21" s="49">
        <v>379.115411502001</v>
      </c>
      <c r="AA21" s="49">
        <v>11103.766741117903</v>
      </c>
      <c r="AB21" s="49">
        <v>12.538687865419215</v>
      </c>
      <c r="AC21" s="49">
        <v>5272.9362297395337</v>
      </c>
      <c r="AD21" s="49">
        <v>42.473939217597362</v>
      </c>
      <c r="AE21" s="49">
        <v>12.567279270433939</v>
      </c>
      <c r="AF21" s="49">
        <v>19.210645388761588</v>
      </c>
      <c r="AG21" s="49">
        <v>174.55335013166996</v>
      </c>
      <c r="AH21" s="49">
        <v>1638.5897648094199</v>
      </c>
      <c r="AI21" s="49">
        <v>274.50155907691453</v>
      </c>
      <c r="AJ21" s="49">
        <v>323.59669149525064</v>
      </c>
      <c r="AK21" s="49">
        <v>0</v>
      </c>
      <c r="AL21" s="35">
        <v>1978.4191580305855</v>
      </c>
      <c r="AM21" s="35">
        <v>75132.351700873667</v>
      </c>
      <c r="AN21" s="35">
        <v>9.7483163960358983</v>
      </c>
      <c r="AO21" s="35">
        <v>776.86481051645922</v>
      </c>
      <c r="AP21" s="35">
        <v>0.83224614666440277</v>
      </c>
      <c r="AQ21" s="35">
        <v>42.856502077708079</v>
      </c>
      <c r="AR21" s="35">
        <v>144250.30217373266</v>
      </c>
      <c r="AS21" s="35">
        <f t="shared" si="0"/>
        <v>407356.87659711344</v>
      </c>
    </row>
    <row r="22" spans="1:45" ht="15" customHeight="1" x14ac:dyDescent="0.2">
      <c r="A22" s="52" t="s">
        <v>439</v>
      </c>
      <c r="B22" s="35">
        <v>20.987577183447332</v>
      </c>
      <c r="C22" s="35">
        <v>121.97858449372421</v>
      </c>
      <c r="D22" s="35">
        <v>7.3816348979379853</v>
      </c>
      <c r="E22" s="35">
        <v>0.28754595598883215</v>
      </c>
      <c r="F22" s="35">
        <v>527.35714952998865</v>
      </c>
      <c r="G22" s="35">
        <v>0.1825218538786513</v>
      </c>
      <c r="H22" s="35">
        <v>11.398187425398021</v>
      </c>
      <c r="I22" s="35">
        <v>4.5486998952736011</v>
      </c>
      <c r="J22" s="35">
        <v>0.43833672529636397</v>
      </c>
      <c r="K22" s="35">
        <v>32.281403728196516</v>
      </c>
      <c r="L22" s="35">
        <v>0.41464868386915493</v>
      </c>
      <c r="M22" s="35">
        <v>0.14765956332432806</v>
      </c>
      <c r="N22" s="35">
        <v>0.53065575172699719</v>
      </c>
      <c r="O22" s="35">
        <v>0.41638915977885782</v>
      </c>
      <c r="P22" s="35">
        <v>12.29303878909437</v>
      </c>
      <c r="Q22" s="35">
        <v>1.4127643847539044</v>
      </c>
      <c r="R22" s="35">
        <v>0.76236209485026063</v>
      </c>
      <c r="S22" s="35">
        <v>0</v>
      </c>
      <c r="T22" s="49">
        <v>1077.8485167714798</v>
      </c>
      <c r="U22" s="49">
        <v>6456.2712873300961</v>
      </c>
      <c r="V22" s="49">
        <v>212.07818592435612</v>
      </c>
      <c r="W22" s="49">
        <v>47.984054134389154</v>
      </c>
      <c r="X22" s="49">
        <v>96024.199993463422</v>
      </c>
      <c r="Y22" s="49">
        <v>8.662359502170732</v>
      </c>
      <c r="Z22" s="49">
        <v>759.16447969100477</v>
      </c>
      <c r="AA22" s="49">
        <v>375.64483708851321</v>
      </c>
      <c r="AB22" s="49">
        <v>23.894290409298637</v>
      </c>
      <c r="AC22" s="49">
        <v>2511.4748226039756</v>
      </c>
      <c r="AD22" s="49">
        <v>82.887046225511469</v>
      </c>
      <c r="AE22" s="49">
        <v>25.433910655720965</v>
      </c>
      <c r="AF22" s="49">
        <v>39.046123096975464</v>
      </c>
      <c r="AG22" s="49">
        <v>68.700682944508657</v>
      </c>
      <c r="AH22" s="49">
        <v>540.46084141000085</v>
      </c>
      <c r="AI22" s="49">
        <v>131.53682984678579</v>
      </c>
      <c r="AJ22" s="49">
        <v>63.949137245863135</v>
      </c>
      <c r="AK22" s="49">
        <v>0</v>
      </c>
      <c r="AL22" s="35">
        <v>737.48957358420341</v>
      </c>
      <c r="AM22" s="35">
        <v>27990.885314894193</v>
      </c>
      <c r="AN22" s="35">
        <v>183.28992140840072</v>
      </c>
      <c r="AO22" s="35">
        <v>14598.441520757684</v>
      </c>
      <c r="AP22" s="35">
        <v>5.288043763483586E-2</v>
      </c>
      <c r="AQ22" s="35">
        <v>2.7215232264306231</v>
      </c>
      <c r="AR22" s="35">
        <v>7273.2796381863936</v>
      </c>
      <c r="AS22" s="35">
        <f t="shared" si="0"/>
        <v>159978.21693095556</v>
      </c>
    </row>
    <row r="23" spans="1:45" ht="15" customHeight="1" x14ac:dyDescent="0.2">
      <c r="A23" s="52" t="s">
        <v>440</v>
      </c>
      <c r="B23" s="35">
        <v>27.538268727371822</v>
      </c>
      <c r="C23" s="35">
        <v>26.021751961879069</v>
      </c>
      <c r="D23" s="35">
        <v>75.437518932098243</v>
      </c>
      <c r="E23" s="35">
        <v>2.8234850297406543E-2</v>
      </c>
      <c r="F23" s="35">
        <v>46.074035105007411</v>
      </c>
      <c r="G23" s="35">
        <v>1.3876421845487716E-2</v>
      </c>
      <c r="H23" s="35">
        <v>9.9982459997632454</v>
      </c>
      <c r="I23" s="35">
        <v>1.7764628066726709</v>
      </c>
      <c r="J23" s="35">
        <v>3.1816697380527011E-2</v>
      </c>
      <c r="K23" s="35">
        <v>7.6277382751551039</v>
      </c>
      <c r="L23" s="35">
        <v>2.8598443305039255E-2</v>
      </c>
      <c r="M23" s="35">
        <v>1.1015684383026155E-2</v>
      </c>
      <c r="N23" s="35">
        <v>3.6537624066005338E-2</v>
      </c>
      <c r="O23" s="35">
        <v>4.1826001464113589E-2</v>
      </c>
      <c r="P23" s="35">
        <v>5.305647012958727</v>
      </c>
      <c r="Q23" s="35">
        <v>0.3022858485547511</v>
      </c>
      <c r="R23" s="35">
        <v>5.8117021140177499E-2</v>
      </c>
      <c r="S23" s="35">
        <v>0</v>
      </c>
      <c r="T23" s="49">
        <v>1417.6595183542458</v>
      </c>
      <c r="U23" s="49">
        <v>1380.6213874318134</v>
      </c>
      <c r="V23" s="49">
        <v>2172.5546904830426</v>
      </c>
      <c r="W23" s="49">
        <v>4.7229684680082018</v>
      </c>
      <c r="X23" s="49">
        <v>8409.5351595568936</v>
      </c>
      <c r="Y23" s="49">
        <v>0.66014404329113796</v>
      </c>
      <c r="Z23" s="49">
        <v>667.51923747171509</v>
      </c>
      <c r="AA23" s="49">
        <v>147.05714866450654</v>
      </c>
      <c r="AB23" s="49">
        <v>1.7385262746209578</v>
      </c>
      <c r="AC23" s="49">
        <v>594.85632372408236</v>
      </c>
      <c r="AD23" s="49">
        <v>5.7304489558923217</v>
      </c>
      <c r="AE23" s="49">
        <v>1.9019667843989463</v>
      </c>
      <c r="AF23" s="49">
        <v>2.6949159741427953</v>
      </c>
      <c r="AG23" s="49">
        <v>6.9174793356185269</v>
      </c>
      <c r="AH23" s="49">
        <v>233.8208399332872</v>
      </c>
      <c r="AI23" s="49">
        <v>28.212094601397673</v>
      </c>
      <c r="AJ23" s="49">
        <v>4.8867106355055867</v>
      </c>
      <c r="AK23" s="49">
        <v>0</v>
      </c>
      <c r="AL23" s="35">
        <v>457.48831965034231</v>
      </c>
      <c r="AM23" s="35">
        <v>17405.265117721199</v>
      </c>
      <c r="AN23" s="35">
        <v>8.3493380986145596</v>
      </c>
      <c r="AO23" s="35">
        <v>666.59160462795353</v>
      </c>
      <c r="AP23" s="35">
        <v>2.545104320368595E-2</v>
      </c>
      <c r="AQ23" s="35">
        <v>1.3129931943000557</v>
      </c>
      <c r="AR23" s="35">
        <v>3091.6684600482217</v>
      </c>
      <c r="AS23" s="35">
        <f t="shared" si="0"/>
        <v>36912.122822489633</v>
      </c>
    </row>
    <row r="24" spans="1:45" ht="15" customHeight="1" x14ac:dyDescent="0.2">
      <c r="A24" s="52" t="s">
        <v>441</v>
      </c>
      <c r="B24" s="35">
        <v>3.4375413838322384</v>
      </c>
      <c r="C24" s="35">
        <v>8.1074025860139134</v>
      </c>
      <c r="D24" s="35">
        <v>0.47862815293740901</v>
      </c>
      <c r="E24" s="35">
        <v>61.018451181598607</v>
      </c>
      <c r="F24" s="35">
        <v>912.80174529114436</v>
      </c>
      <c r="G24" s="35">
        <v>289.91115492956379</v>
      </c>
      <c r="H24" s="35">
        <v>98.710057500689089</v>
      </c>
      <c r="I24" s="35">
        <v>3.1846692667409369</v>
      </c>
      <c r="J24" s="35">
        <v>3.0990210632638835</v>
      </c>
      <c r="K24" s="35">
        <v>0.91397006102729172</v>
      </c>
      <c r="L24" s="35">
        <v>0.73995164993751539</v>
      </c>
      <c r="M24" s="35">
        <v>0.10985499406374405</v>
      </c>
      <c r="N24" s="35">
        <v>5.0842012680913893</v>
      </c>
      <c r="O24" s="35">
        <v>0.7819776256686275</v>
      </c>
      <c r="P24" s="35">
        <v>41.642833481333206</v>
      </c>
      <c r="Q24" s="35">
        <v>0.30570409772253443</v>
      </c>
      <c r="R24" s="35">
        <v>0.52793748969269427</v>
      </c>
      <c r="S24" s="35">
        <v>0</v>
      </c>
      <c r="T24" s="49">
        <v>173.92265436579089</v>
      </c>
      <c r="U24" s="49">
        <v>422.75886007097989</v>
      </c>
      <c r="V24" s="49">
        <v>13.547353922672787</v>
      </c>
      <c r="W24" s="49">
        <v>10031.448586191671</v>
      </c>
      <c r="X24" s="49">
        <v>163743.89570749138</v>
      </c>
      <c r="Y24" s="49">
        <v>13554.985458333935</v>
      </c>
      <c r="Z24" s="49">
        <v>6477.0058341587674</v>
      </c>
      <c r="AA24" s="49">
        <v>259.09991692773013</v>
      </c>
      <c r="AB24" s="49">
        <v>166.42693095612074</v>
      </c>
      <c r="AC24" s="49">
        <v>70.052104142058454</v>
      </c>
      <c r="AD24" s="49">
        <v>145.72112402245875</v>
      </c>
      <c r="AE24" s="49">
        <v>18.641642030036525</v>
      </c>
      <c r="AF24" s="49">
        <v>368.55353013075347</v>
      </c>
      <c r="AG24" s="49">
        <v>127.10679386284473</v>
      </c>
      <c r="AH24" s="49">
        <v>1803.6740245464498</v>
      </c>
      <c r="AI24" s="49">
        <v>28.040883330814125</v>
      </c>
      <c r="AJ24" s="49">
        <v>43.628340653604056</v>
      </c>
      <c r="AK24" s="49">
        <v>0</v>
      </c>
      <c r="AL24" s="35">
        <v>20.778139197691562</v>
      </c>
      <c r="AM24" s="35">
        <v>776.92697234674176</v>
      </c>
      <c r="AN24" s="35">
        <v>199.97319527707816</v>
      </c>
      <c r="AO24" s="35">
        <v>15691.06758601518</v>
      </c>
      <c r="AP24" s="35">
        <v>1.8080925838135444E-4</v>
      </c>
      <c r="AQ24" s="35">
        <v>9.1674904619528895E-3</v>
      </c>
      <c r="AR24" s="35">
        <v>184474.81339105696</v>
      </c>
      <c r="AS24" s="35">
        <f t="shared" si="0"/>
        <v>400042.93347935483</v>
      </c>
    </row>
    <row r="25" spans="1:45" ht="15" customHeight="1" x14ac:dyDescent="0.2">
      <c r="A25" s="52" t="s">
        <v>442</v>
      </c>
      <c r="B25" s="35">
        <v>2102.9739823560458</v>
      </c>
      <c r="C25" s="35">
        <v>643.14390314752131</v>
      </c>
      <c r="D25" s="35">
        <v>86.306741515748996</v>
      </c>
      <c r="E25" s="35">
        <v>387.35559174959064</v>
      </c>
      <c r="F25" s="35">
        <v>5811.0432496095582</v>
      </c>
      <c r="G25" s="35">
        <v>543.67037375774282</v>
      </c>
      <c r="H25" s="35">
        <v>1966.7745181252951</v>
      </c>
      <c r="I25" s="35">
        <v>1042.0211391897685</v>
      </c>
      <c r="J25" s="35">
        <v>2196.9636112222806</v>
      </c>
      <c r="K25" s="35">
        <v>866.03712246790951</v>
      </c>
      <c r="L25" s="35">
        <v>67.000254982078943</v>
      </c>
      <c r="M25" s="35">
        <v>31.789576220704966</v>
      </c>
      <c r="N25" s="35">
        <v>86.720246672296412</v>
      </c>
      <c r="O25" s="35">
        <v>213.52089064550421</v>
      </c>
      <c r="P25" s="35">
        <v>874.98964113564318</v>
      </c>
      <c r="Q25" s="35">
        <v>327.05816880154828</v>
      </c>
      <c r="R25" s="35">
        <v>148.62120193973169</v>
      </c>
      <c r="S25" s="35">
        <v>0</v>
      </c>
      <c r="T25" s="49">
        <v>103531.51352479709</v>
      </c>
      <c r="U25" s="49">
        <v>32632.442369434248</v>
      </c>
      <c r="V25" s="49">
        <v>2377.0121439071891</v>
      </c>
      <c r="W25" s="49">
        <v>61964.470817096233</v>
      </c>
      <c r="X25" s="49">
        <v>1014315.841475671</v>
      </c>
      <c r="Y25" s="49">
        <v>24734.335153553959</v>
      </c>
      <c r="Z25" s="49">
        <v>125573.47129846651</v>
      </c>
      <c r="AA25" s="49">
        <v>82491.634728774152</v>
      </c>
      <c r="AB25" s="49">
        <v>114802.77444487052</v>
      </c>
      <c r="AC25" s="49">
        <v>64588.643999576227</v>
      </c>
      <c r="AD25" s="49">
        <v>12838.848340541485</v>
      </c>
      <c r="AE25" s="49">
        <v>5249.0358782316016</v>
      </c>
      <c r="AF25" s="49">
        <v>6116.8634967597382</v>
      </c>
      <c r="AG25" s="49">
        <v>33771.103609647333</v>
      </c>
      <c r="AH25" s="49">
        <v>36876.622177217083</v>
      </c>
      <c r="AI25" s="49">
        <v>29190.791758947631</v>
      </c>
      <c r="AJ25" s="49">
        <v>11950.811747689468</v>
      </c>
      <c r="AK25" s="49">
        <v>0</v>
      </c>
      <c r="AL25" s="35">
        <v>26450.518764850571</v>
      </c>
      <c r="AM25" s="35">
        <v>962361.3780749588</v>
      </c>
      <c r="AN25" s="35">
        <v>3763.0071343512909</v>
      </c>
      <c r="AO25" s="35">
        <v>287306.99008160067</v>
      </c>
      <c r="AP25" s="35">
        <v>81.227835287359255</v>
      </c>
      <c r="AQ25" s="35">
        <v>4007.4224338491422</v>
      </c>
      <c r="AR25" s="35">
        <v>408159.26946902723</v>
      </c>
      <c r="AS25" s="35">
        <f t="shared" si="0"/>
        <v>3472532.0209726458</v>
      </c>
    </row>
    <row r="26" spans="1:45" ht="15" customHeight="1" x14ac:dyDescent="0.2">
      <c r="A26" s="52" t="s">
        <v>443</v>
      </c>
      <c r="B26" s="35">
        <v>166.50624321653424</v>
      </c>
      <c r="C26" s="35">
        <v>95.422986793822602</v>
      </c>
      <c r="D26" s="35">
        <v>15.806354276666776</v>
      </c>
      <c r="E26" s="35">
        <v>19.743382442641501</v>
      </c>
      <c r="F26" s="35">
        <v>256.79491173201325</v>
      </c>
      <c r="G26" s="35">
        <v>2189.9412556513971</v>
      </c>
      <c r="H26" s="35">
        <v>14.08673914757167</v>
      </c>
      <c r="I26" s="35">
        <v>362.0493991797731</v>
      </c>
      <c r="J26" s="35">
        <v>79.080077088146382</v>
      </c>
      <c r="K26" s="35">
        <v>76.796355143058705</v>
      </c>
      <c r="L26" s="35">
        <v>19.158763214974702</v>
      </c>
      <c r="M26" s="35">
        <v>17.407988426949583</v>
      </c>
      <c r="N26" s="35">
        <v>18.741261943610056</v>
      </c>
      <c r="O26" s="35">
        <v>108.53363060381197</v>
      </c>
      <c r="P26" s="35">
        <v>542.447422057013</v>
      </c>
      <c r="Q26" s="35">
        <v>79.059066964400216</v>
      </c>
      <c r="R26" s="35">
        <v>88.082131206588855</v>
      </c>
      <c r="S26" s="35">
        <v>0</v>
      </c>
      <c r="T26" s="49">
        <v>8530.9633420439986</v>
      </c>
      <c r="U26" s="49">
        <v>5038.7558932358497</v>
      </c>
      <c r="V26" s="49">
        <v>453.05119714037596</v>
      </c>
      <c r="W26" s="49">
        <v>3286.876330098838</v>
      </c>
      <c r="X26" s="49">
        <v>46648.147858803917</v>
      </c>
      <c r="Y26" s="49">
        <v>103687.38677201243</v>
      </c>
      <c r="Z26" s="49">
        <v>936.01474429386474</v>
      </c>
      <c r="AA26" s="49">
        <v>29828.409864894733</v>
      </c>
      <c r="AB26" s="49">
        <v>4300.564785314049</v>
      </c>
      <c r="AC26" s="49">
        <v>5960.5887278057235</v>
      </c>
      <c r="AD26" s="49">
        <v>3820.7267018021021</v>
      </c>
      <c r="AE26" s="49">
        <v>2991.3847987172326</v>
      </c>
      <c r="AF26" s="49">
        <v>1375.7388620879276</v>
      </c>
      <c r="AG26" s="49">
        <v>17864.797682208278</v>
      </c>
      <c r="AH26" s="49">
        <v>23792.20877440551</v>
      </c>
      <c r="AI26" s="49">
        <v>7343.4720942459026</v>
      </c>
      <c r="AJ26" s="49">
        <v>7371.1176078161498</v>
      </c>
      <c r="AK26" s="49">
        <v>0</v>
      </c>
      <c r="AL26" s="35">
        <v>3788.1884097171892</v>
      </c>
      <c r="AM26" s="35">
        <v>143438.0764370251</v>
      </c>
      <c r="AN26" s="35">
        <v>5.3235527245485041</v>
      </c>
      <c r="AO26" s="35">
        <v>423.00120117819057</v>
      </c>
      <c r="AP26" s="35">
        <v>1.9488138773646633E-3</v>
      </c>
      <c r="AQ26" s="35">
        <v>0.10005976980272895</v>
      </c>
      <c r="AR26" s="35">
        <v>105.78531873737339</v>
      </c>
      <c r="AS26" s="35">
        <f t="shared" si="0"/>
        <v>425140.34093398188</v>
      </c>
    </row>
    <row r="27" spans="1:45" ht="15" customHeight="1" x14ac:dyDescent="0.2">
      <c r="A27" s="52" t="s">
        <v>444</v>
      </c>
      <c r="B27" s="35">
        <v>2.1896659958818794</v>
      </c>
      <c r="C27" s="35">
        <v>3.6102808387220824</v>
      </c>
      <c r="D27" s="35">
        <v>0.47680959649322419</v>
      </c>
      <c r="E27" s="35">
        <v>32.939000694211607</v>
      </c>
      <c r="F27" s="35">
        <v>20.106738750028271</v>
      </c>
      <c r="G27" s="35">
        <v>92.499030089740216</v>
      </c>
      <c r="H27" s="35">
        <v>857.25517416030016</v>
      </c>
      <c r="I27" s="35">
        <v>27.323462181615845</v>
      </c>
      <c r="J27" s="35">
        <v>37.563089227792055</v>
      </c>
      <c r="K27" s="35">
        <v>12.530575144023205</v>
      </c>
      <c r="L27" s="35">
        <v>26.330519357704553</v>
      </c>
      <c r="M27" s="35">
        <v>6.8080318180712451</v>
      </c>
      <c r="N27" s="35">
        <v>26.62046343563032</v>
      </c>
      <c r="O27" s="35">
        <v>27.388665427067611</v>
      </c>
      <c r="P27" s="35">
        <v>448.48082249743044</v>
      </c>
      <c r="Q27" s="35">
        <v>6.5264779298535682</v>
      </c>
      <c r="R27" s="35">
        <v>6.7713122614518992</v>
      </c>
      <c r="S27" s="35">
        <v>0</v>
      </c>
      <c r="T27" s="49">
        <v>112.12313866006224</v>
      </c>
      <c r="U27" s="49">
        <v>190.52901320315226</v>
      </c>
      <c r="V27" s="49">
        <v>13.658731784898166</v>
      </c>
      <c r="W27" s="49">
        <v>5480.5234943747455</v>
      </c>
      <c r="X27" s="49">
        <v>3650.39150165919</v>
      </c>
      <c r="Y27" s="49">
        <v>4377.0394567899784</v>
      </c>
      <c r="Z27" s="49">
        <v>56928.815953256177</v>
      </c>
      <c r="AA27" s="49">
        <v>2249.8202323027408</v>
      </c>
      <c r="AB27" s="49">
        <v>2041.594706928568</v>
      </c>
      <c r="AC27" s="49">
        <v>972.00695586910899</v>
      </c>
      <c r="AD27" s="49">
        <v>5247.9265470105365</v>
      </c>
      <c r="AE27" s="49">
        <v>1169.2169123038268</v>
      </c>
      <c r="AF27" s="49">
        <v>1953.0016279275762</v>
      </c>
      <c r="AG27" s="49">
        <v>4505.6189609071189</v>
      </c>
      <c r="AH27" s="49">
        <v>19659.42485273222</v>
      </c>
      <c r="AI27" s="49">
        <v>605.86861617047566</v>
      </c>
      <c r="AJ27" s="49">
        <v>566.32819924830574</v>
      </c>
      <c r="AK27" s="49">
        <v>0</v>
      </c>
      <c r="AL27" s="35">
        <v>47.502081047418677</v>
      </c>
      <c r="AM27" s="35">
        <v>1797.6094256643714</v>
      </c>
      <c r="AN27" s="35">
        <v>5563.9491921856488</v>
      </c>
      <c r="AO27" s="35">
        <v>441848.12382180273</v>
      </c>
      <c r="AP27" s="35">
        <v>0</v>
      </c>
      <c r="AQ27" s="35">
        <v>0</v>
      </c>
      <c r="AR27" s="35">
        <v>3779.1124427477725</v>
      </c>
      <c r="AS27" s="35">
        <f t="shared" si="0"/>
        <v>564395.60598398268</v>
      </c>
    </row>
    <row r="28" spans="1:45" ht="15" customHeight="1" x14ac:dyDescent="0.2">
      <c r="A28" s="52" t="s">
        <v>445</v>
      </c>
      <c r="B28" s="35">
        <v>336.49935016219882</v>
      </c>
      <c r="C28" s="35">
        <v>182.18596593608299</v>
      </c>
      <c r="D28" s="35">
        <v>30.986119952310915</v>
      </c>
      <c r="E28" s="35">
        <v>74.349976467954988</v>
      </c>
      <c r="F28" s="35">
        <v>1342.7955687861747</v>
      </c>
      <c r="G28" s="35">
        <v>128.68324979892412</v>
      </c>
      <c r="H28" s="35">
        <v>412.61472117815435</v>
      </c>
      <c r="I28" s="35">
        <v>379.40885313076433</v>
      </c>
      <c r="J28" s="35">
        <v>459.03490719544254</v>
      </c>
      <c r="K28" s="35">
        <v>296.95063413176166</v>
      </c>
      <c r="L28" s="35">
        <v>48.317322117619334</v>
      </c>
      <c r="M28" s="35">
        <v>20.716305364775849</v>
      </c>
      <c r="N28" s="35">
        <v>24.228941143971049</v>
      </c>
      <c r="O28" s="35">
        <v>95.403626102873986</v>
      </c>
      <c r="P28" s="35">
        <v>500.38843730846281</v>
      </c>
      <c r="Q28" s="35">
        <v>215.57498188939508</v>
      </c>
      <c r="R28" s="35">
        <v>59.380759133943016</v>
      </c>
      <c r="S28" s="35">
        <v>0</v>
      </c>
      <c r="T28" s="49">
        <v>20098.701926200531</v>
      </c>
      <c r="U28" s="49">
        <v>11215.056311517739</v>
      </c>
      <c r="V28" s="49">
        <v>1035.3781467188694</v>
      </c>
      <c r="W28" s="49">
        <v>14429.752001608755</v>
      </c>
      <c r="X28" s="49">
        <v>284363.67368643353</v>
      </c>
      <c r="Y28" s="49">
        <v>7102.8347379693905</v>
      </c>
      <c r="Z28" s="49">
        <v>31961.942204972307</v>
      </c>
      <c r="AA28" s="49">
        <v>36440.636775988292</v>
      </c>
      <c r="AB28" s="49">
        <v>29101.833323168124</v>
      </c>
      <c r="AC28" s="49">
        <v>26868.847094786492</v>
      </c>
      <c r="AD28" s="49">
        <v>11233.047258348457</v>
      </c>
      <c r="AE28" s="49">
        <v>4150.0394307855913</v>
      </c>
      <c r="AF28" s="49">
        <v>2073.4226366483554</v>
      </c>
      <c r="AG28" s="49">
        <v>18306.90293458688</v>
      </c>
      <c r="AH28" s="49">
        <v>25585.894464336478</v>
      </c>
      <c r="AI28" s="49">
        <v>23343.412716896633</v>
      </c>
      <c r="AJ28" s="49">
        <v>5793.0529456803451</v>
      </c>
      <c r="AK28" s="49">
        <v>0</v>
      </c>
      <c r="AL28" s="35">
        <v>13467.69258513816</v>
      </c>
      <c r="AM28" s="35">
        <v>594486.91790614021</v>
      </c>
      <c r="AN28" s="35">
        <v>838.47286088360806</v>
      </c>
      <c r="AO28" s="35">
        <v>77668.5642701365</v>
      </c>
      <c r="AP28" s="35">
        <v>45.446270395176448</v>
      </c>
      <c r="AQ28" s="35">
        <v>2720.2173729571409</v>
      </c>
      <c r="AR28" s="35">
        <v>101753.86632191562</v>
      </c>
      <c r="AS28" s="35">
        <f t="shared" si="0"/>
        <v>1348693.1259040136</v>
      </c>
    </row>
    <row r="29" spans="1:45" ht="15" customHeight="1" x14ac:dyDescent="0.2">
      <c r="A29" s="52" t="s">
        <v>446</v>
      </c>
      <c r="B29" s="35">
        <v>86.867747647593575</v>
      </c>
      <c r="C29" s="35">
        <v>21.625879433523458</v>
      </c>
      <c r="D29" s="35">
        <v>18.155998355095942</v>
      </c>
      <c r="E29" s="35">
        <v>99.234621026908073</v>
      </c>
      <c r="F29" s="35">
        <v>447.34150202092195</v>
      </c>
      <c r="G29" s="35">
        <v>75.061214567974403</v>
      </c>
      <c r="H29" s="35">
        <v>56.196513870722811</v>
      </c>
      <c r="I29" s="35">
        <v>441.24681038107047</v>
      </c>
      <c r="J29" s="35">
        <v>707.65512976456773</v>
      </c>
      <c r="K29" s="35">
        <v>25.941791697954766</v>
      </c>
      <c r="L29" s="35">
        <v>12.247440119078487</v>
      </c>
      <c r="M29" s="35">
        <v>25.201237210015091</v>
      </c>
      <c r="N29" s="35">
        <v>5.1846804095424677</v>
      </c>
      <c r="O29" s="35">
        <v>33.005552627069825</v>
      </c>
      <c r="P29" s="35">
        <v>166.7857545852078</v>
      </c>
      <c r="Q29" s="35">
        <v>31.479130452108947</v>
      </c>
      <c r="R29" s="35">
        <v>79.541540550735021</v>
      </c>
      <c r="S29" s="35">
        <v>0</v>
      </c>
      <c r="T29" s="49">
        <v>8598.8487469605734</v>
      </c>
      <c r="U29" s="49">
        <v>2206.2680997709704</v>
      </c>
      <c r="V29" s="49">
        <v>1005.4255107572026</v>
      </c>
      <c r="W29" s="49">
        <v>31918.260609850542</v>
      </c>
      <c r="X29" s="49">
        <v>157000.62368380628</v>
      </c>
      <c r="Y29" s="49">
        <v>6866.3074624675091</v>
      </c>
      <c r="Z29" s="49">
        <v>7214.3264040282738</v>
      </c>
      <c r="AA29" s="49">
        <v>70235.721017977761</v>
      </c>
      <c r="AB29" s="49">
        <v>74352.275579767564</v>
      </c>
      <c r="AC29" s="49">
        <v>3890.1174331419702</v>
      </c>
      <c r="AD29" s="49">
        <v>4718.870112501063</v>
      </c>
      <c r="AE29" s="49">
        <v>8366.8069884903798</v>
      </c>
      <c r="AF29" s="49">
        <v>735.3148908500583</v>
      </c>
      <c r="AG29" s="49">
        <v>10496.269550250809</v>
      </c>
      <c r="AH29" s="49">
        <v>14133.517528063494</v>
      </c>
      <c r="AI29" s="49">
        <v>5649.1965702950711</v>
      </c>
      <c r="AJ29" s="49">
        <v>12860.377580481898</v>
      </c>
      <c r="AK29" s="49">
        <v>0</v>
      </c>
      <c r="AL29" s="35">
        <v>2251.012348886482</v>
      </c>
      <c r="AM29" s="35">
        <v>164673.96944474895</v>
      </c>
      <c r="AN29" s="35">
        <v>33.414114664774978</v>
      </c>
      <c r="AO29" s="35">
        <v>5129.6081977727235</v>
      </c>
      <c r="AP29" s="35">
        <v>0.88082630436376586</v>
      </c>
      <c r="AQ29" s="35">
        <v>87.376291218400993</v>
      </c>
      <c r="AR29" s="35">
        <v>42437.929909286147</v>
      </c>
      <c r="AS29" s="35">
        <f t="shared" si="0"/>
        <v>637195.4914470634</v>
      </c>
    </row>
    <row r="30" spans="1:45" ht="15" customHeight="1" x14ac:dyDescent="0.2">
      <c r="A30" s="52" t="s">
        <v>447</v>
      </c>
      <c r="B30" s="35">
        <v>0.203176862221288</v>
      </c>
      <c r="C30" s="35">
        <v>3.1551941144409401E-2</v>
      </c>
      <c r="D30" s="35">
        <v>0.22090418419386643</v>
      </c>
      <c r="E30" s="35">
        <v>5.5617253533159072</v>
      </c>
      <c r="F30" s="35">
        <v>31.357578102556669</v>
      </c>
      <c r="G30" s="35">
        <v>12.78117307387469</v>
      </c>
      <c r="H30" s="35">
        <v>20.371288263853714</v>
      </c>
      <c r="I30" s="35">
        <v>66.545536034738987</v>
      </c>
      <c r="J30" s="35">
        <v>27.534480310090011</v>
      </c>
      <c r="K30" s="35">
        <v>4.3402287771818724</v>
      </c>
      <c r="L30" s="35">
        <v>9.607789741898646</v>
      </c>
      <c r="M30" s="35">
        <v>20.500778919463123</v>
      </c>
      <c r="N30" s="35">
        <v>2.1915599836163691</v>
      </c>
      <c r="O30" s="35">
        <v>28.585247120640044</v>
      </c>
      <c r="P30" s="35">
        <v>395.32485437176234</v>
      </c>
      <c r="Q30" s="35">
        <v>48.056795812253448</v>
      </c>
      <c r="R30" s="35">
        <v>184.17262643421495</v>
      </c>
      <c r="S30" s="35">
        <v>0</v>
      </c>
      <c r="T30" s="49">
        <v>11.130618894103732</v>
      </c>
      <c r="U30" s="49">
        <v>1.7814511038283198</v>
      </c>
      <c r="V30" s="49">
        <v>6.7701302323211774</v>
      </c>
      <c r="W30" s="49">
        <v>990.03114040085643</v>
      </c>
      <c r="X30" s="49">
        <v>6090.7112932789423</v>
      </c>
      <c r="Y30" s="49">
        <v>647.05573403151357</v>
      </c>
      <c r="Z30" s="49">
        <v>1447.332192417045</v>
      </c>
      <c r="AA30" s="49">
        <v>5862.1740555581582</v>
      </c>
      <c r="AB30" s="49">
        <v>1601.079160546755</v>
      </c>
      <c r="AC30" s="49">
        <v>360.19583063182478</v>
      </c>
      <c r="AD30" s="49">
        <v>2048.7053631953772</v>
      </c>
      <c r="AE30" s="49">
        <v>3766.7913614335912</v>
      </c>
      <c r="AF30" s="49">
        <v>172.01568414522282</v>
      </c>
      <c r="AG30" s="49">
        <v>5030.9874353668656</v>
      </c>
      <c r="AH30" s="49">
        <v>18539.957855182533</v>
      </c>
      <c r="AI30" s="49">
        <v>4772.8972553740796</v>
      </c>
      <c r="AJ30" s="49">
        <v>16479.655105693295</v>
      </c>
      <c r="AK30" s="49">
        <v>0</v>
      </c>
      <c r="AL30" s="35">
        <v>5956.4832366230903</v>
      </c>
      <c r="AM30" s="35">
        <v>241157.24615129537</v>
      </c>
      <c r="AN30" s="35">
        <v>2.923896094003037</v>
      </c>
      <c r="AO30" s="35">
        <v>248.41595539504783</v>
      </c>
      <c r="AP30" s="35">
        <v>0</v>
      </c>
      <c r="AQ30" s="35">
        <v>0</v>
      </c>
      <c r="AR30" s="35">
        <v>11868.140801710098</v>
      </c>
      <c r="AS30" s="35">
        <f t="shared" si="0"/>
        <v>327919.8690038909</v>
      </c>
    </row>
    <row r="31" spans="1:45" ht="15" customHeight="1" x14ac:dyDescent="0.2">
      <c r="A31" s="52" t="s">
        <v>448</v>
      </c>
      <c r="B31" s="35">
        <v>0.4705596341227759</v>
      </c>
      <c r="C31" s="35">
        <v>0.20301973237862256</v>
      </c>
      <c r="D31" s="35">
        <v>0.25543525424298186</v>
      </c>
      <c r="E31" s="35">
        <v>7.3913474496264593</v>
      </c>
      <c r="F31" s="35">
        <v>94.390364065050747</v>
      </c>
      <c r="G31" s="35">
        <v>59.873858286116601</v>
      </c>
      <c r="H31" s="35">
        <v>20.107119043887415</v>
      </c>
      <c r="I31" s="35">
        <v>222.65481397783253</v>
      </c>
      <c r="J31" s="35">
        <v>94.540252484587768</v>
      </c>
      <c r="K31" s="35">
        <v>15.125170846542977</v>
      </c>
      <c r="L31" s="35">
        <v>235.88815400882564</v>
      </c>
      <c r="M31" s="35">
        <v>145.04606215870226</v>
      </c>
      <c r="N31" s="35">
        <v>14.499003284937139</v>
      </c>
      <c r="O31" s="35">
        <v>324.02482998490814</v>
      </c>
      <c r="P31" s="35">
        <v>576.30279270701385</v>
      </c>
      <c r="Q31" s="35">
        <v>44.490903027630708</v>
      </c>
      <c r="R31" s="35">
        <v>44.415716602268411</v>
      </c>
      <c r="S31" s="35">
        <v>0</v>
      </c>
      <c r="T31" s="49">
        <v>24.342179482958603</v>
      </c>
      <c r="U31" s="49">
        <v>10.823950592188346</v>
      </c>
      <c r="V31" s="49">
        <v>7.3921989125108247</v>
      </c>
      <c r="W31" s="49">
        <v>1242.4034847693979</v>
      </c>
      <c r="X31" s="49">
        <v>17312.225056698135</v>
      </c>
      <c r="Y31" s="49">
        <v>2862.2525187661549</v>
      </c>
      <c r="Z31" s="49">
        <v>1348.9607197787632</v>
      </c>
      <c r="AA31" s="49">
        <v>18521.305594072601</v>
      </c>
      <c r="AB31" s="49">
        <v>5191.0164540923415</v>
      </c>
      <c r="AC31" s="49">
        <v>1185.293969961793</v>
      </c>
      <c r="AD31" s="49">
        <v>47496.528951764463</v>
      </c>
      <c r="AE31" s="49">
        <v>25165.575874395327</v>
      </c>
      <c r="AF31" s="49">
        <v>1074.6141631845855</v>
      </c>
      <c r="AG31" s="49">
        <v>53850.445413443551</v>
      </c>
      <c r="AH31" s="49">
        <v>25521.43405653337</v>
      </c>
      <c r="AI31" s="49">
        <v>4172.5180314961372</v>
      </c>
      <c r="AJ31" s="49">
        <v>3752.8347122116998</v>
      </c>
      <c r="AK31" s="49">
        <v>0</v>
      </c>
      <c r="AL31" s="35">
        <v>2846.8321481505109</v>
      </c>
      <c r="AM31" s="35">
        <v>108835.85171674666</v>
      </c>
      <c r="AN31" s="35">
        <v>1080.6708248537054</v>
      </c>
      <c r="AO31" s="35">
        <v>86698.324598184248</v>
      </c>
      <c r="AP31" s="35">
        <v>0</v>
      </c>
      <c r="AQ31" s="35">
        <v>0</v>
      </c>
      <c r="AR31" s="35">
        <v>10938.298558032959</v>
      </c>
      <c r="AS31" s="35">
        <f t="shared" si="0"/>
        <v>421039.62457867275</v>
      </c>
    </row>
    <row r="32" spans="1:45" ht="15" customHeight="1" x14ac:dyDescent="0.2">
      <c r="A32" s="52" t="s">
        <v>449</v>
      </c>
      <c r="B32" s="35">
        <v>134.9898185593083</v>
      </c>
      <c r="C32" s="35">
        <v>46.625631713816951</v>
      </c>
      <c r="D32" s="35">
        <v>20.89290903209945</v>
      </c>
      <c r="E32" s="35">
        <v>45.954734223661774</v>
      </c>
      <c r="F32" s="35">
        <v>326.17377579305918</v>
      </c>
      <c r="G32" s="35">
        <v>210.27379894801612</v>
      </c>
      <c r="H32" s="35">
        <v>126.61131491632257</v>
      </c>
      <c r="I32" s="35">
        <v>424.63882268172023</v>
      </c>
      <c r="J32" s="35">
        <v>299.11071375230443</v>
      </c>
      <c r="K32" s="35">
        <v>58.664931064144795</v>
      </c>
      <c r="L32" s="35">
        <v>63.5614820353357</v>
      </c>
      <c r="M32" s="35">
        <v>485.09050430708555</v>
      </c>
      <c r="N32" s="35">
        <v>321.2224069870004</v>
      </c>
      <c r="O32" s="35">
        <v>100.283832663651</v>
      </c>
      <c r="P32" s="35">
        <v>1304.5758139090071</v>
      </c>
      <c r="Q32" s="35">
        <v>91.239567270908864</v>
      </c>
      <c r="R32" s="35">
        <v>47.605787900495187</v>
      </c>
      <c r="S32" s="35">
        <v>0</v>
      </c>
      <c r="T32" s="49">
        <v>7016.598835741227</v>
      </c>
      <c r="U32" s="49">
        <v>2497.7738919815561</v>
      </c>
      <c r="V32" s="49">
        <v>607.53676416211124</v>
      </c>
      <c r="W32" s="49">
        <v>7761.5801094932649</v>
      </c>
      <c r="X32" s="49">
        <v>60111.160397168329</v>
      </c>
      <c r="Y32" s="49">
        <v>10100.356546079211</v>
      </c>
      <c r="Z32" s="49">
        <v>8534.9860637654147</v>
      </c>
      <c r="AA32" s="49">
        <v>35492.78250996823</v>
      </c>
      <c r="AB32" s="49">
        <v>16502.451287529013</v>
      </c>
      <c r="AC32" s="49">
        <v>4619.3959938571097</v>
      </c>
      <c r="AD32" s="49">
        <v>12859.692927572278</v>
      </c>
      <c r="AE32" s="49">
        <v>84567.705280766852</v>
      </c>
      <c r="AF32" s="49">
        <v>23922.198328046194</v>
      </c>
      <c r="AG32" s="49">
        <v>16746.450673918582</v>
      </c>
      <c r="AH32" s="49">
        <v>58050.306225089473</v>
      </c>
      <c r="AI32" s="49">
        <v>8597.8736957985784</v>
      </c>
      <c r="AJ32" s="49">
        <v>4041.6933854901667</v>
      </c>
      <c r="AK32" s="49">
        <v>0</v>
      </c>
      <c r="AL32" s="35">
        <v>8037.3972906973404</v>
      </c>
      <c r="AM32" s="35">
        <v>308749.59569377155</v>
      </c>
      <c r="AN32" s="35">
        <v>7.9001480213932007</v>
      </c>
      <c r="AO32" s="35">
        <v>636.84442212617739</v>
      </c>
      <c r="AP32" s="35">
        <v>36.160944201541767</v>
      </c>
      <c r="AQ32" s="35">
        <v>1883.5926087079322</v>
      </c>
      <c r="AR32" s="35">
        <v>7218.1298367347235</v>
      </c>
      <c r="AS32" s="35">
        <f t="shared" si="0"/>
        <v>692707.67970644624</v>
      </c>
    </row>
    <row r="33" spans="1:47" ht="15" customHeight="1" x14ac:dyDescent="0.2">
      <c r="A33" s="52" t="s">
        <v>450</v>
      </c>
      <c r="B33" s="35">
        <v>0.10158288447475342</v>
      </c>
      <c r="C33" s="35">
        <v>8.6292492225208878E-2</v>
      </c>
      <c r="D33" s="35">
        <v>0.22360599389108418</v>
      </c>
      <c r="E33" s="35">
        <v>2.5148046788189991</v>
      </c>
      <c r="F33" s="35">
        <v>27.550604028895016</v>
      </c>
      <c r="G33" s="35">
        <v>26.299320226494977</v>
      </c>
      <c r="H33" s="35">
        <v>13.325171657050221</v>
      </c>
      <c r="I33" s="35">
        <v>429.05227113846286</v>
      </c>
      <c r="J33" s="35">
        <v>65.330490083772986</v>
      </c>
      <c r="K33" s="35">
        <v>76.894245549005888</v>
      </c>
      <c r="L33" s="35">
        <v>19.49206008811398</v>
      </c>
      <c r="M33" s="35">
        <v>24.214689236557305</v>
      </c>
      <c r="N33" s="35">
        <v>25.66381624471488</v>
      </c>
      <c r="O33" s="35">
        <v>61.836961803589986</v>
      </c>
      <c r="P33" s="35">
        <v>61.727942099369038</v>
      </c>
      <c r="Q33" s="35">
        <v>64.648929636792644</v>
      </c>
      <c r="R33" s="35">
        <v>77.49266338744664</v>
      </c>
      <c r="S33" s="35">
        <v>0</v>
      </c>
      <c r="T33" s="49">
        <v>5.7036866069320569</v>
      </c>
      <c r="U33" s="49">
        <v>4.9935670518772399</v>
      </c>
      <c r="V33" s="49">
        <v>7.0237100052246735</v>
      </c>
      <c r="W33" s="49">
        <v>458.81079352399519</v>
      </c>
      <c r="X33" s="49">
        <v>5484.6216853585165</v>
      </c>
      <c r="Y33" s="49">
        <v>1364.6005682536352</v>
      </c>
      <c r="Z33" s="49">
        <v>970.31465425586453</v>
      </c>
      <c r="AA33" s="49">
        <v>38738.253498799306</v>
      </c>
      <c r="AB33" s="49">
        <v>3893.5153144185583</v>
      </c>
      <c r="AC33" s="49">
        <v>6540.4849360546114</v>
      </c>
      <c r="AD33" s="49">
        <v>4259.9431736566785</v>
      </c>
      <c r="AE33" s="49">
        <v>4560.0557642570811</v>
      </c>
      <c r="AF33" s="49">
        <v>2064.5526963810335</v>
      </c>
      <c r="AG33" s="49">
        <v>11154.483757213489</v>
      </c>
      <c r="AH33" s="49">
        <v>2967.0609775654571</v>
      </c>
      <c r="AI33" s="49">
        <v>6580.7995706298825</v>
      </c>
      <c r="AJ33" s="49">
        <v>7106.7931447097981</v>
      </c>
      <c r="AK33" s="49">
        <v>0</v>
      </c>
      <c r="AL33" s="35">
        <v>13333.425316760588</v>
      </c>
      <c r="AM33" s="35">
        <v>553276.43715848308</v>
      </c>
      <c r="AN33" s="35">
        <v>0</v>
      </c>
      <c r="AO33" s="35">
        <v>0</v>
      </c>
      <c r="AP33" s="35">
        <v>0</v>
      </c>
      <c r="AQ33" s="35">
        <v>0</v>
      </c>
      <c r="AR33" s="35">
        <v>3077.2739492591654</v>
      </c>
      <c r="AS33" s="35">
        <f t="shared" si="0"/>
        <v>666825.60337447445</v>
      </c>
    </row>
    <row r="34" spans="1:47" ht="15" customHeight="1" x14ac:dyDescent="0.2">
      <c r="A34" s="52" t="s">
        <v>451</v>
      </c>
      <c r="B34" s="35">
        <v>28.224992621644951</v>
      </c>
      <c r="C34" s="35">
        <v>9.7011494644902783</v>
      </c>
      <c r="D34" s="35">
        <v>8.8406810637560724</v>
      </c>
      <c r="E34" s="35">
        <v>213.27562539256581</v>
      </c>
      <c r="F34" s="35">
        <v>751.22799197960148</v>
      </c>
      <c r="G34" s="35">
        <v>346.91983876928606</v>
      </c>
      <c r="H34" s="35">
        <v>194.89540295125104</v>
      </c>
      <c r="I34" s="35">
        <v>1299.6927729777804</v>
      </c>
      <c r="J34" s="35">
        <v>610.02900667467145</v>
      </c>
      <c r="K34" s="35">
        <v>112.73245556455133</v>
      </c>
      <c r="L34" s="35">
        <v>272.44132552051707</v>
      </c>
      <c r="M34" s="35">
        <v>292.4371898346435</v>
      </c>
      <c r="N34" s="35">
        <v>78.776562801258336</v>
      </c>
      <c r="O34" s="35">
        <v>378.68492409086343</v>
      </c>
      <c r="P34" s="35">
        <v>1774.2743965302341</v>
      </c>
      <c r="Q34" s="35">
        <v>225.2653384243994</v>
      </c>
      <c r="R34" s="35">
        <v>198.67701681340967</v>
      </c>
      <c r="S34" s="35">
        <v>0</v>
      </c>
      <c r="T34" s="49">
        <v>1497.8173251422004</v>
      </c>
      <c r="U34" s="49">
        <v>530.58011293972527</v>
      </c>
      <c r="V34" s="49">
        <v>262.45735807150567</v>
      </c>
      <c r="W34" s="49">
        <v>36775.661128019216</v>
      </c>
      <c r="X34" s="49">
        <v>141343.94610920709</v>
      </c>
      <c r="Y34" s="49">
        <v>17012.96697075195</v>
      </c>
      <c r="Z34" s="49">
        <v>13413.165147220341</v>
      </c>
      <c r="AA34" s="49">
        <v>110907.37694802895</v>
      </c>
      <c r="AB34" s="49">
        <v>34361.044390011477</v>
      </c>
      <c r="AC34" s="49">
        <v>9062.6451393878924</v>
      </c>
      <c r="AD34" s="49">
        <v>56274.150437942153</v>
      </c>
      <c r="AE34" s="49">
        <v>52049.163484055527</v>
      </c>
      <c r="AF34" s="49">
        <v>5989.515062454846</v>
      </c>
      <c r="AG34" s="49">
        <v>64560.850939214171</v>
      </c>
      <c r="AH34" s="49">
        <v>80603.770376610308</v>
      </c>
      <c r="AI34" s="49">
        <v>21672.129908571278</v>
      </c>
      <c r="AJ34" s="49">
        <v>17220.692655658531</v>
      </c>
      <c r="AK34" s="49">
        <v>0</v>
      </c>
      <c r="AL34" s="35">
        <v>1829.297243907396</v>
      </c>
      <c r="AM34" s="35">
        <v>71742.188492141824</v>
      </c>
      <c r="AN34" s="35">
        <v>89.431545430783316</v>
      </c>
      <c r="AO34" s="35">
        <v>7360.1766132858129</v>
      </c>
      <c r="AP34" s="35">
        <v>2.899886663952609E-2</v>
      </c>
      <c r="AQ34" s="35">
        <v>1.5421535561644297</v>
      </c>
      <c r="AR34" s="35">
        <v>51583.980315144436</v>
      </c>
      <c r="AS34" s="35">
        <f t="shared" si="0"/>
        <v>802940.6755270951</v>
      </c>
    </row>
    <row r="35" spans="1:47" ht="15" customHeight="1" x14ac:dyDescent="0.2">
      <c r="A35" s="52" t="s">
        <v>452</v>
      </c>
      <c r="B35" s="35">
        <v>4.0024785711098279</v>
      </c>
      <c r="C35" s="35">
        <v>1.2245412271098146</v>
      </c>
      <c r="D35" s="35">
        <v>0.43466513143601443</v>
      </c>
      <c r="E35" s="35">
        <v>3.676478246329594</v>
      </c>
      <c r="F35" s="35">
        <v>27.965545510987127</v>
      </c>
      <c r="G35" s="35">
        <v>10.004538801803227</v>
      </c>
      <c r="H35" s="35">
        <v>3.7835887877408676</v>
      </c>
      <c r="I35" s="35">
        <v>27.842645503600131</v>
      </c>
      <c r="J35" s="35">
        <v>15.593843720464264</v>
      </c>
      <c r="K35" s="35">
        <v>2.6863951690137657</v>
      </c>
      <c r="L35" s="35">
        <v>3.8735706871393161</v>
      </c>
      <c r="M35" s="35">
        <v>5.1498072121775751</v>
      </c>
      <c r="N35" s="35">
        <v>1.5681955446141012</v>
      </c>
      <c r="O35" s="35">
        <v>10.689629733975092</v>
      </c>
      <c r="P35" s="35">
        <v>35.84687491398784</v>
      </c>
      <c r="Q35" s="35">
        <v>7.3631898689041932</v>
      </c>
      <c r="R35" s="35">
        <v>7.1734358122629462</v>
      </c>
      <c r="S35" s="35">
        <v>0</v>
      </c>
      <c r="T35" s="49">
        <v>410.43603118793703</v>
      </c>
      <c r="U35" s="49">
        <v>129.41738930740527</v>
      </c>
      <c r="V35" s="49">
        <v>24.935569054936479</v>
      </c>
      <c r="W35" s="49">
        <v>1225.018695670947</v>
      </c>
      <c r="X35" s="49">
        <v>10167.640833427518</v>
      </c>
      <c r="Y35" s="49">
        <v>948.06791076286709</v>
      </c>
      <c r="Z35" s="49">
        <v>503.18195429597603</v>
      </c>
      <c r="AA35" s="49">
        <v>4591.1520844035613</v>
      </c>
      <c r="AB35" s="49">
        <v>1697.3073751253571</v>
      </c>
      <c r="AC35" s="49">
        <v>417.31823032873319</v>
      </c>
      <c r="AD35" s="49">
        <v>1546.1046972920669</v>
      </c>
      <c r="AE35" s="49">
        <v>1771.1835688693418</v>
      </c>
      <c r="AF35" s="49">
        <v>230.40202977604829</v>
      </c>
      <c r="AG35" s="49">
        <v>3521.6431295734214</v>
      </c>
      <c r="AH35" s="49">
        <v>3146.8592842802245</v>
      </c>
      <c r="AI35" s="49">
        <v>1368.8777805066654</v>
      </c>
      <c r="AJ35" s="49">
        <v>1201.4941301339418</v>
      </c>
      <c r="AK35" s="49">
        <v>0</v>
      </c>
      <c r="AL35" s="35">
        <v>252.6471392612479</v>
      </c>
      <c r="AM35" s="35">
        <v>19146.798950435863</v>
      </c>
      <c r="AN35" s="35">
        <v>154.29783568230528</v>
      </c>
      <c r="AO35" s="35">
        <v>24538.543744634269</v>
      </c>
      <c r="AP35" s="35">
        <v>13311.745414382625</v>
      </c>
      <c r="AQ35" s="35">
        <v>1367958.9005768911</v>
      </c>
      <c r="AR35" s="35">
        <v>2691.8107418780264</v>
      </c>
      <c r="AS35" s="35">
        <f t="shared" si="0"/>
        <v>1461124.6645216052</v>
      </c>
    </row>
    <row r="36" spans="1:47" ht="15" customHeight="1" x14ac:dyDescent="0.2">
      <c r="A36" s="52" t="s">
        <v>453</v>
      </c>
      <c r="B36" s="35">
        <v>5.131421693998732E-2</v>
      </c>
      <c r="C36" s="35">
        <v>1.6813932198398142E-2</v>
      </c>
      <c r="D36" s="35">
        <v>8.5716628057619826E-4</v>
      </c>
      <c r="E36" s="35">
        <v>1.9215779964455484</v>
      </c>
      <c r="F36" s="35">
        <v>4.6476767541293986</v>
      </c>
      <c r="G36" s="35">
        <v>3.3847833173346249</v>
      </c>
      <c r="H36" s="35">
        <v>8.2598613091808618E-2</v>
      </c>
      <c r="I36" s="35">
        <v>14.489004852603314</v>
      </c>
      <c r="J36" s="35">
        <v>34.36143631566388</v>
      </c>
      <c r="K36" s="35">
        <v>0.30613296392304457</v>
      </c>
      <c r="L36" s="35">
        <v>0.38035007147169664</v>
      </c>
      <c r="M36" s="35">
        <v>13.306906228001584</v>
      </c>
      <c r="N36" s="35">
        <v>9.845289677109953E-2</v>
      </c>
      <c r="O36" s="35">
        <v>42.755320947083376</v>
      </c>
      <c r="P36" s="35">
        <v>30.239328323693794</v>
      </c>
      <c r="Q36" s="35">
        <v>395.65286166483907</v>
      </c>
      <c r="R36" s="35">
        <v>6.8714414923712948</v>
      </c>
      <c r="S36" s="35">
        <v>0</v>
      </c>
      <c r="T36" s="49">
        <v>2.7631804626820897</v>
      </c>
      <c r="U36" s="49">
        <v>0.93313309973105296</v>
      </c>
      <c r="V36" s="49">
        <v>2.582168856824691E-2</v>
      </c>
      <c r="W36" s="49">
        <v>336.22020825270522</v>
      </c>
      <c r="X36" s="49">
        <v>887.33558017234498</v>
      </c>
      <c r="Y36" s="49">
        <v>168.43344278284027</v>
      </c>
      <c r="Z36" s="49">
        <v>5.7683149186823792</v>
      </c>
      <c r="AA36" s="49">
        <v>1254.5986583595545</v>
      </c>
      <c r="AB36" s="49">
        <v>1963.9648447463355</v>
      </c>
      <c r="AC36" s="49">
        <v>24.972535266410379</v>
      </c>
      <c r="AD36" s="49">
        <v>79.719762424449797</v>
      </c>
      <c r="AE36" s="49">
        <v>2403.2822537962165</v>
      </c>
      <c r="AF36" s="49">
        <v>7.5957325325404934</v>
      </c>
      <c r="AG36" s="49">
        <v>7396.5284499743166</v>
      </c>
      <c r="AH36" s="49">
        <v>1393.9694081344421</v>
      </c>
      <c r="AI36" s="49">
        <v>38624.962029421738</v>
      </c>
      <c r="AJ36" s="49">
        <v>604.3623056866154</v>
      </c>
      <c r="AK36" s="49">
        <v>0</v>
      </c>
      <c r="AL36" s="35">
        <v>8943.6647708209366</v>
      </c>
      <c r="AM36" s="35">
        <v>355919.9928763574</v>
      </c>
      <c r="AN36" s="35">
        <v>11.633040875423296</v>
      </c>
      <c r="AO36" s="35">
        <v>971.4876522968184</v>
      </c>
      <c r="AP36" s="35">
        <v>837.82241487925705</v>
      </c>
      <c r="AQ36" s="35">
        <v>45211.102850356649</v>
      </c>
      <c r="AR36" s="35">
        <v>517.35004389138726</v>
      </c>
      <c r="AS36" s="35">
        <f t="shared" si="0"/>
        <v>468117.05616895098</v>
      </c>
    </row>
    <row r="37" spans="1:47" ht="15" customHeight="1" x14ac:dyDescent="0.2">
      <c r="A37" s="52" t="s">
        <v>454</v>
      </c>
      <c r="B37" s="35">
        <v>2.5674787743040381</v>
      </c>
      <c r="C37" s="35">
        <v>0.85566206826017988</v>
      </c>
      <c r="D37" s="35">
        <v>0.86711602408162225</v>
      </c>
      <c r="E37" s="35">
        <v>8.3276015862798562</v>
      </c>
      <c r="F37" s="35">
        <v>27.626451397255753</v>
      </c>
      <c r="G37" s="35">
        <v>15.78537917469713</v>
      </c>
      <c r="H37" s="35">
        <v>2.7299494991577373</v>
      </c>
      <c r="I37" s="35">
        <v>51.966012800769178</v>
      </c>
      <c r="J37" s="35">
        <v>32.604372334250627</v>
      </c>
      <c r="K37" s="35">
        <v>6.7246609858115756</v>
      </c>
      <c r="L37" s="35">
        <v>35.780141257182066</v>
      </c>
      <c r="M37" s="35">
        <v>13.632882337747825</v>
      </c>
      <c r="N37" s="35">
        <v>2.4451231784821013</v>
      </c>
      <c r="O37" s="35">
        <v>20.618886118811687</v>
      </c>
      <c r="P37" s="35">
        <v>71.914580210889824</v>
      </c>
      <c r="Q37" s="35">
        <v>35.204259265812844</v>
      </c>
      <c r="R37" s="35">
        <v>32.134925721806148</v>
      </c>
      <c r="S37" s="35">
        <v>0</v>
      </c>
      <c r="T37" s="49">
        <v>141.14023407946235</v>
      </c>
      <c r="U37" s="49">
        <v>48.478481835524867</v>
      </c>
      <c r="V37" s="49">
        <v>26.666695407202219</v>
      </c>
      <c r="W37" s="49">
        <v>1487.5040705196277</v>
      </c>
      <c r="X37" s="49">
        <v>5384.5512177097517</v>
      </c>
      <c r="Y37" s="49">
        <v>801.90865372803091</v>
      </c>
      <c r="Z37" s="49">
        <v>194.62707166257692</v>
      </c>
      <c r="AA37" s="49">
        <v>4593.6519295745138</v>
      </c>
      <c r="AB37" s="49">
        <v>1902.4387018236812</v>
      </c>
      <c r="AC37" s="49">
        <v>560.0094576425563</v>
      </c>
      <c r="AD37" s="49">
        <v>7655.9126941777995</v>
      </c>
      <c r="AE37" s="49">
        <v>2513.5515549688348</v>
      </c>
      <c r="AF37" s="49">
        <v>192.58139803700385</v>
      </c>
      <c r="AG37" s="49">
        <v>3641.4587025190835</v>
      </c>
      <c r="AH37" s="49">
        <v>3384.3126716741572</v>
      </c>
      <c r="AI37" s="49">
        <v>3508.4992891365105</v>
      </c>
      <c r="AJ37" s="49">
        <v>2885.354936204445</v>
      </c>
      <c r="AK37" s="49">
        <v>0</v>
      </c>
      <c r="AL37" s="35">
        <v>4465.1230591652011</v>
      </c>
      <c r="AM37" s="35">
        <v>181402.27611575194</v>
      </c>
      <c r="AN37" s="35">
        <v>9.0021441809792755</v>
      </c>
      <c r="AO37" s="35">
        <v>767.47179388609788</v>
      </c>
      <c r="AP37" s="35">
        <v>0</v>
      </c>
      <c r="AQ37" s="35">
        <v>0</v>
      </c>
      <c r="AR37" s="35">
        <v>3010.8233952337059</v>
      </c>
      <c r="AS37" s="35">
        <f t="shared" si="0"/>
        <v>228939.12975165428</v>
      </c>
    </row>
    <row r="38" spans="1:47" ht="15" customHeight="1" x14ac:dyDescent="0.2">
      <c r="A38" s="52" t="s">
        <v>455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35">
        <v>1817.1564835319302</v>
      </c>
      <c r="AM38" s="35">
        <v>72467.84351646807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f t="shared" si="0"/>
        <v>74285</v>
      </c>
    </row>
    <row r="39" spans="1:47" customFormat="1" ht="15" customHeight="1" x14ac:dyDescent="0.2">
      <c r="AU39" s="63"/>
    </row>
    <row r="40" spans="1:47" ht="15" customHeight="1" x14ac:dyDescent="0.25">
      <c r="A40" s="54" t="s">
        <v>463</v>
      </c>
      <c r="B40" s="35">
        <v>8.9971282316106791</v>
      </c>
      <c r="C40" s="35">
        <v>5.5802153107580947</v>
      </c>
      <c r="D40" s="35">
        <v>0.32774553849066212</v>
      </c>
      <c r="E40" s="35">
        <v>6.9636669175443108E-3</v>
      </c>
      <c r="F40" s="35">
        <v>45.998197135037849</v>
      </c>
      <c r="G40" s="35">
        <v>4.1559235224105463E-2</v>
      </c>
      <c r="H40" s="35">
        <v>0.31633967370771032</v>
      </c>
      <c r="I40" s="35">
        <v>7.4724410788353328</v>
      </c>
      <c r="J40" s="35">
        <v>1.2783451295181983E-2</v>
      </c>
      <c r="K40" s="35">
        <v>3.766677262625425</v>
      </c>
      <c r="L40" s="35">
        <v>1.180860179913446E-2</v>
      </c>
      <c r="M40" s="35">
        <v>4.0548240456257682E-3</v>
      </c>
      <c r="N40" s="35">
        <v>1.4509726320276733E-2</v>
      </c>
      <c r="O40" s="35">
        <v>5.8796145711855943E-2</v>
      </c>
      <c r="P40" s="35">
        <v>2.0713217499727032</v>
      </c>
      <c r="Q40" s="35">
        <v>0.16385114908394333</v>
      </c>
      <c r="R40" s="35">
        <v>0.21439417744144909</v>
      </c>
      <c r="S40" s="35">
        <v>0</v>
      </c>
      <c r="T40" s="35">
        <v>434.46239961984986</v>
      </c>
      <c r="U40" s="35">
        <v>277.71670382392927</v>
      </c>
      <c r="V40" s="35">
        <v>8.8538689939427346</v>
      </c>
      <c r="W40" s="35">
        <v>1.0926486371468276</v>
      </c>
      <c r="X40" s="35">
        <v>7875.344009769814</v>
      </c>
      <c r="Y40" s="35">
        <v>1.8545636516395421</v>
      </c>
      <c r="Z40" s="35">
        <v>19.811009776368664</v>
      </c>
      <c r="AA40" s="35">
        <v>580.23711194247483</v>
      </c>
      <c r="AB40" s="35">
        <v>0.65522017926022535</v>
      </c>
      <c r="AC40" s="35">
        <v>275.54192741380297</v>
      </c>
      <c r="AD40" s="35">
        <v>2.2195131074914594</v>
      </c>
      <c r="AE40" s="35">
        <v>0.65671424831434977</v>
      </c>
      <c r="AF40" s="35">
        <v>1.003869196715836</v>
      </c>
      <c r="AG40" s="35">
        <v>9.1214390685306217</v>
      </c>
      <c r="AH40" s="35">
        <v>85.6259515314526</v>
      </c>
      <c r="AI40" s="35">
        <v>14.344320767536221</v>
      </c>
      <c r="AJ40" s="35">
        <v>16.909830158089282</v>
      </c>
      <c r="AK40" s="35">
        <v>0</v>
      </c>
      <c r="AL40" s="35">
        <v>110.01414844849667</v>
      </c>
      <c r="AM40" s="35">
        <v>3926.1072193571872</v>
      </c>
      <c r="AN40" s="35">
        <v>0.54207558735125616</v>
      </c>
      <c r="AO40" s="35">
        <v>40.59575498417091</v>
      </c>
      <c r="AP40" s="35">
        <v>4.6278793223964255E-2</v>
      </c>
      <c r="AQ40" s="35">
        <v>2.2395042667316027</v>
      </c>
      <c r="AR40" s="35">
        <v>0</v>
      </c>
      <c r="AS40" s="35">
        <f>SUM(B40:AR40)</f>
        <v>13760.0548702824</v>
      </c>
    </row>
    <row r="41" spans="1:47" ht="15" customHeight="1" x14ac:dyDescent="0.25">
      <c r="A41" s="54" t="s">
        <v>464</v>
      </c>
      <c r="B41" s="35">
        <v>0.25076068122730322</v>
      </c>
      <c r="C41" s="35">
        <v>1.4574065732042867</v>
      </c>
      <c r="D41" s="35">
        <v>8.8196163825810525E-2</v>
      </c>
      <c r="E41" s="35">
        <v>3.4356142768487011E-3</v>
      </c>
      <c r="F41" s="35">
        <v>6.3008910895405936</v>
      </c>
      <c r="G41" s="35">
        <v>2.1807807550829946E-3</v>
      </c>
      <c r="H41" s="35">
        <v>0.13618614566923587</v>
      </c>
      <c r="I41" s="35">
        <v>5.4348106714145986E-2</v>
      </c>
      <c r="J41" s="35">
        <v>5.2372703567209414E-3</v>
      </c>
      <c r="K41" s="35">
        <v>0.38569991757983996</v>
      </c>
      <c r="L41" s="35">
        <v>4.954244386009451E-3</v>
      </c>
      <c r="M41" s="35">
        <v>1.7642442653236588E-3</v>
      </c>
      <c r="N41" s="35">
        <v>6.3403029628973763E-3</v>
      </c>
      <c r="O41" s="35">
        <v>4.9750396841499629E-3</v>
      </c>
      <c r="P41" s="35">
        <v>0.14687787704900915</v>
      </c>
      <c r="Q41" s="35">
        <v>1.6879783523272348E-2</v>
      </c>
      <c r="R41" s="35">
        <v>9.1087425945144025E-3</v>
      </c>
      <c r="S41" s="35">
        <v>0</v>
      </c>
      <c r="T41" s="35">
        <v>9.8348281985324899</v>
      </c>
      <c r="U41" s="35">
        <v>58.910243810700415</v>
      </c>
      <c r="V41" s="35">
        <v>1.935107290837127</v>
      </c>
      <c r="W41" s="35">
        <v>0.43783047556102273</v>
      </c>
      <c r="X41" s="35">
        <v>876.1727600330878</v>
      </c>
      <c r="Y41" s="35">
        <v>7.9039694513804062E-2</v>
      </c>
      <c r="Z41" s="35">
        <v>6.9269958774478679</v>
      </c>
      <c r="AA41" s="35">
        <v>3.4275711094331101</v>
      </c>
      <c r="AB41" s="35">
        <v>0.21802343969928889</v>
      </c>
      <c r="AC41" s="35">
        <v>22.915950637696817</v>
      </c>
      <c r="AD41" s="35">
        <v>0.75630280770201841</v>
      </c>
      <c r="AE41" s="35">
        <v>0.23207170379107511</v>
      </c>
      <c r="AF41" s="35">
        <v>0.35627632872544129</v>
      </c>
      <c r="AG41" s="35">
        <v>0.62685934374611563</v>
      </c>
      <c r="AH41" s="35">
        <v>4.9314346502260902</v>
      </c>
      <c r="AI41" s="35">
        <v>1.2002077316000153</v>
      </c>
      <c r="AJ41" s="35">
        <v>0.58350386763187567</v>
      </c>
      <c r="AK41" s="35">
        <v>0</v>
      </c>
      <c r="AL41" s="35">
        <v>8.8115643960972836</v>
      </c>
      <c r="AM41" s="35">
        <v>255.40281766252605</v>
      </c>
      <c r="AN41" s="35">
        <v>2.1899576665151743</v>
      </c>
      <c r="AO41" s="35">
        <v>133.20347162792902</v>
      </c>
      <c r="AP41" s="35">
        <v>6.3181826320417972E-4</v>
      </c>
      <c r="AQ41" s="35">
        <v>2.4832537182899656E-2</v>
      </c>
      <c r="AR41" s="35">
        <v>0</v>
      </c>
      <c r="AS41" s="35">
        <f t="shared" ref="AS41:AS57" si="1">SUM(B41:AR41)</f>
        <v>1398.0535252870611</v>
      </c>
    </row>
    <row r="42" spans="1:47" ht="15" customHeight="1" x14ac:dyDescent="0.25">
      <c r="A42" s="54" t="s">
        <v>465</v>
      </c>
      <c r="B42" s="35">
        <v>3.023166600114219</v>
      </c>
      <c r="C42" s="35">
        <v>2.8566825382678047</v>
      </c>
      <c r="D42" s="35">
        <v>8.2815731769049723</v>
      </c>
      <c r="E42" s="35">
        <v>3.0996377159142816E-3</v>
      </c>
      <c r="F42" s="35">
        <v>5.0580334385182617</v>
      </c>
      <c r="G42" s="35">
        <v>1.5233613800375403E-3</v>
      </c>
      <c r="H42" s="35">
        <v>1.0976130585931194</v>
      </c>
      <c r="I42" s="35">
        <v>0.19502108417367209</v>
      </c>
      <c r="J42" s="35">
        <v>3.492854899449253E-3</v>
      </c>
      <c r="K42" s="35">
        <v>0.83737738984808463</v>
      </c>
      <c r="L42" s="35">
        <v>3.1395531604032712E-3</v>
      </c>
      <c r="M42" s="35">
        <v>1.2093080154695244E-3</v>
      </c>
      <c r="N42" s="35">
        <v>4.0111208811788937E-3</v>
      </c>
      <c r="O42" s="35">
        <v>4.5916819206922007E-3</v>
      </c>
      <c r="P42" s="35">
        <v>0.58245690752627777</v>
      </c>
      <c r="Q42" s="35">
        <v>3.3185110149265541E-2</v>
      </c>
      <c r="R42" s="35">
        <v>6.3801192060589165E-3</v>
      </c>
      <c r="S42" s="35">
        <v>0</v>
      </c>
      <c r="T42" s="35">
        <v>145.99666870091968</v>
      </c>
      <c r="U42" s="35">
        <v>142.18232283043795</v>
      </c>
      <c r="V42" s="35">
        <v>223.73901721430352</v>
      </c>
      <c r="W42" s="35">
        <v>0.48639158682415123</v>
      </c>
      <c r="X42" s="35">
        <v>866.05006542323292</v>
      </c>
      <c r="Y42" s="35">
        <v>6.7984470132255434E-2</v>
      </c>
      <c r="Z42" s="35">
        <v>68.743999319233041</v>
      </c>
      <c r="AA42" s="35">
        <v>15.144577055143753</v>
      </c>
      <c r="AB42" s="35">
        <v>0.1790409059844901</v>
      </c>
      <c r="AC42" s="35">
        <v>61.260860238297688</v>
      </c>
      <c r="AD42" s="35">
        <v>0.5901462564806661</v>
      </c>
      <c r="AE42" s="35">
        <v>0.19587271196429792</v>
      </c>
      <c r="AF42" s="35">
        <v>0.27753402672490407</v>
      </c>
      <c r="AG42" s="35">
        <v>0.71239174550189432</v>
      </c>
      <c r="AH42" s="35">
        <v>24.079874794436154</v>
      </c>
      <c r="AI42" s="35">
        <v>2.9054027257975452</v>
      </c>
      <c r="AJ42" s="35">
        <v>0.50325445881208697</v>
      </c>
      <c r="AK42" s="35">
        <v>0</v>
      </c>
      <c r="AL42" s="35">
        <v>50.223324552519472</v>
      </c>
      <c r="AM42" s="35">
        <v>1792.4689900107883</v>
      </c>
      <c r="AN42" s="35">
        <v>0.91659502355367095</v>
      </c>
      <c r="AO42" s="35">
        <v>68.648467703063332</v>
      </c>
      <c r="AP42" s="35">
        <v>2.7940298104132326E-3</v>
      </c>
      <c r="AQ42" s="35">
        <v>0.13521768091207298</v>
      </c>
      <c r="AR42" s="35">
        <v>0</v>
      </c>
      <c r="AS42" s="35">
        <f t="shared" si="1"/>
        <v>3487.5033504061494</v>
      </c>
    </row>
    <row r="43" spans="1:47" ht="15" customHeight="1" x14ac:dyDescent="0.25">
      <c r="A43" s="54" t="s">
        <v>466</v>
      </c>
      <c r="B43" s="35">
        <v>0.70535674770939194</v>
      </c>
      <c r="C43" s="35">
        <v>1.6635759346310088</v>
      </c>
      <c r="D43" s="35">
        <v>9.8210773230522436E-2</v>
      </c>
      <c r="E43" s="35">
        <v>12.520511455700676</v>
      </c>
      <c r="F43" s="35">
        <v>187.29981648809732</v>
      </c>
      <c r="G43" s="35">
        <v>59.487513467494729</v>
      </c>
      <c r="H43" s="35">
        <v>20.254535829696081</v>
      </c>
      <c r="I43" s="35">
        <v>0.65346935664064387</v>
      </c>
      <c r="J43" s="35">
        <v>0.63589501163468565</v>
      </c>
      <c r="K43" s="35">
        <v>0.1875395457875968</v>
      </c>
      <c r="L43" s="35">
        <v>0.1518323217043766</v>
      </c>
      <c r="M43" s="35">
        <v>2.2541390104241617E-2</v>
      </c>
      <c r="N43" s="35">
        <v>1.0432385448587587</v>
      </c>
      <c r="O43" s="35">
        <v>0.16045572496009658</v>
      </c>
      <c r="P43" s="35">
        <v>8.5447854469322237</v>
      </c>
      <c r="Q43" s="35">
        <v>6.2728102458685736E-2</v>
      </c>
      <c r="R43" s="35">
        <v>0.10832866550347044</v>
      </c>
      <c r="S43" s="35">
        <v>0</v>
      </c>
      <c r="T43" s="35">
        <v>37.922517364831243</v>
      </c>
      <c r="U43" s="35">
        <v>92.179367148224543</v>
      </c>
      <c r="V43" s="35">
        <v>2.9538979050973113</v>
      </c>
      <c r="W43" s="35">
        <v>2187.281378561403</v>
      </c>
      <c r="X43" s="35">
        <v>35703.116140882848</v>
      </c>
      <c r="Y43" s="35">
        <v>2955.5619036412932</v>
      </c>
      <c r="Z43" s="35">
        <v>1412.2620604754948</v>
      </c>
      <c r="AA43" s="35">
        <v>56.494774270480633</v>
      </c>
      <c r="AB43" s="35">
        <v>36.28813165354061</v>
      </c>
      <c r="AC43" s="35">
        <v>15.274330681401445</v>
      </c>
      <c r="AD43" s="35">
        <v>31.773387292848025</v>
      </c>
      <c r="AE43" s="35">
        <v>4.064668838978327</v>
      </c>
      <c r="AF43" s="35">
        <v>80.36030554627051</v>
      </c>
      <c r="AG43" s="35">
        <v>27.714673600334891</v>
      </c>
      <c r="AH43" s="35">
        <v>393.27745868287224</v>
      </c>
      <c r="AI43" s="35">
        <v>6.1141022077637039</v>
      </c>
      <c r="AJ43" s="35">
        <v>9.5128292059950184</v>
      </c>
      <c r="AK43" s="35">
        <v>0</v>
      </c>
      <c r="AL43" s="35">
        <v>4.2635125083491969</v>
      </c>
      <c r="AM43" s="35">
        <v>169.40304129707562</v>
      </c>
      <c r="AN43" s="35">
        <v>41.032943868866809</v>
      </c>
      <c r="AO43" s="35">
        <v>3421.3184313063339</v>
      </c>
      <c r="AP43" s="35">
        <v>3.7100653114302502E-5</v>
      </c>
      <c r="AQ43" s="35">
        <v>1.9989018538329869E-3</v>
      </c>
      <c r="AR43" s="35">
        <v>0</v>
      </c>
      <c r="AS43" s="35">
        <f t="shared" si="1"/>
        <v>46981.772227749956</v>
      </c>
    </row>
    <row r="44" spans="1:47" ht="15" customHeight="1" x14ac:dyDescent="0.25">
      <c r="A44" s="54" t="s">
        <v>467</v>
      </c>
      <c r="B44" s="35">
        <v>424.93797054338637</v>
      </c>
      <c r="C44" s="35">
        <v>129.95703573311695</v>
      </c>
      <c r="D44" s="35">
        <v>17.439593590609487</v>
      </c>
      <c r="E44" s="35">
        <v>78.271105785290416</v>
      </c>
      <c r="F44" s="35">
        <v>1174.2099264882195</v>
      </c>
      <c r="G44" s="35">
        <v>109.85689181487243</v>
      </c>
      <c r="H44" s="35">
        <v>397.4167912968079</v>
      </c>
      <c r="I44" s="35">
        <v>210.55626549146726</v>
      </c>
      <c r="J44" s="35">
        <v>443.93000871296834</v>
      </c>
      <c r="K44" s="35">
        <v>174.9960105661645</v>
      </c>
      <c r="L44" s="35">
        <v>13.53842349779187</v>
      </c>
      <c r="M44" s="35">
        <v>6.4235687730793698</v>
      </c>
      <c r="N44" s="35">
        <v>17.52314861483077</v>
      </c>
      <c r="O44" s="35">
        <v>43.145152864832369</v>
      </c>
      <c r="P44" s="35">
        <v>176.80500351892394</v>
      </c>
      <c r="Q44" s="35">
        <v>66.087091740651005</v>
      </c>
      <c r="R44" s="35">
        <v>30.031180823850967</v>
      </c>
      <c r="S44" s="35">
        <v>0</v>
      </c>
      <c r="T44" s="35">
        <v>25636.545320590179</v>
      </c>
      <c r="U44" s="35">
        <v>8080.4680550253534</v>
      </c>
      <c r="V44" s="35">
        <v>588.59739880335439</v>
      </c>
      <c r="W44" s="35">
        <v>15343.685321362527</v>
      </c>
      <c r="X44" s="35">
        <v>251165.59349009639</v>
      </c>
      <c r="Y44" s="35">
        <v>6124.7332580227112</v>
      </c>
      <c r="Z44" s="35">
        <v>31094.59022093704</v>
      </c>
      <c r="AA44" s="35">
        <v>20426.635913008922</v>
      </c>
      <c r="AB44" s="35">
        <v>28427.542781749198</v>
      </c>
      <c r="AC44" s="35">
        <v>15993.484908283592</v>
      </c>
      <c r="AD44" s="35">
        <v>3179.1645474944371</v>
      </c>
      <c r="AE44" s="35">
        <v>1299.7699115975718</v>
      </c>
      <c r="AF44" s="35">
        <v>1514.6619895302265</v>
      </c>
      <c r="AG44" s="35">
        <v>8362.424142555461</v>
      </c>
      <c r="AH44" s="35">
        <v>9131.4148082078791</v>
      </c>
      <c r="AI44" s="35">
        <v>7228.2441393357185</v>
      </c>
      <c r="AJ44" s="35">
        <v>2959.2683092969692</v>
      </c>
      <c r="AK44" s="35">
        <v>0</v>
      </c>
      <c r="AL44" s="35">
        <v>5344.7307755861675</v>
      </c>
      <c r="AM44" s="35">
        <v>238300.59316089432</v>
      </c>
      <c r="AN44" s="35">
        <v>760.3729899787196</v>
      </c>
      <c r="AO44" s="35">
        <v>71143.156526782201</v>
      </c>
      <c r="AP44" s="35">
        <v>16.413323116804499</v>
      </c>
      <c r="AQ44" s="35">
        <v>992.32072773201241</v>
      </c>
      <c r="AR44" s="35">
        <v>0</v>
      </c>
      <c r="AS44" s="35">
        <f t="shared" si="1"/>
        <v>756629.53718984465</v>
      </c>
    </row>
    <row r="45" spans="1:47" ht="15" customHeight="1" x14ac:dyDescent="0.25">
      <c r="A45" s="54" t="s">
        <v>468</v>
      </c>
      <c r="B45" s="35">
        <v>2.4354314887270605</v>
      </c>
      <c r="C45" s="35">
        <v>1.3957203183296905</v>
      </c>
      <c r="D45" s="35">
        <v>0.23119429147955986</v>
      </c>
      <c r="E45" s="35">
        <v>0.2887798941704508</v>
      </c>
      <c r="F45" s="35">
        <v>3.7560538397573291</v>
      </c>
      <c r="G45" s="35">
        <v>32.031543018720114</v>
      </c>
      <c r="H45" s="35">
        <v>0.20604205242241325</v>
      </c>
      <c r="I45" s="35">
        <v>5.2955762510986393</v>
      </c>
      <c r="J45" s="35">
        <v>1.1566780088898809</v>
      </c>
      <c r="K45" s="35">
        <v>1.1232747668905367</v>
      </c>
      <c r="L45" s="35">
        <v>0.28022886299906447</v>
      </c>
      <c r="M45" s="35">
        <v>0.25462086196524852</v>
      </c>
      <c r="N45" s="35">
        <v>0.27412221064043346</v>
      </c>
      <c r="O45" s="35">
        <v>1.5874853486103204</v>
      </c>
      <c r="P45" s="35">
        <v>7.934198184619671</v>
      </c>
      <c r="Q45" s="35">
        <v>1.156370700791608</v>
      </c>
      <c r="R45" s="35">
        <v>1.2883480630557709</v>
      </c>
      <c r="S45" s="35">
        <v>0</v>
      </c>
      <c r="T45" s="35">
        <v>123.61811803975677</v>
      </c>
      <c r="U45" s="35">
        <v>73.01420669735387</v>
      </c>
      <c r="V45" s="35">
        <v>6.5649486606202379</v>
      </c>
      <c r="W45" s="35">
        <v>47.628556103827769</v>
      </c>
      <c r="X45" s="35">
        <v>675.95604589293612</v>
      </c>
      <c r="Y45" s="35">
        <v>1502.4844326837149</v>
      </c>
      <c r="Z45" s="35">
        <v>13.563342908392835</v>
      </c>
      <c r="AA45" s="35">
        <v>432.22925052838474</v>
      </c>
      <c r="AB45" s="35">
        <v>62.317431684238905</v>
      </c>
      <c r="AC45" s="35">
        <v>86.37204632083052</v>
      </c>
      <c r="AD45" s="35">
        <v>55.364327038341031</v>
      </c>
      <c r="AE45" s="35">
        <v>43.346729357948476</v>
      </c>
      <c r="AF45" s="35">
        <v>19.935175223097207</v>
      </c>
      <c r="AG45" s="35">
        <v>258.87025651038198</v>
      </c>
      <c r="AH45" s="35">
        <v>344.76154154898808</v>
      </c>
      <c r="AI45" s="35">
        <v>106.41074914649045</v>
      </c>
      <c r="AJ45" s="35">
        <v>106.81134708868927</v>
      </c>
      <c r="AK45" s="35">
        <v>0</v>
      </c>
      <c r="AL45" s="35">
        <v>55.408573036257124</v>
      </c>
      <c r="AM45" s="35">
        <v>2078.4927039833442</v>
      </c>
      <c r="AN45" s="35">
        <v>7.7865836660572202E-2</v>
      </c>
      <c r="AO45" s="35">
        <v>6.1295085117170069</v>
      </c>
      <c r="AP45" s="35">
        <v>2.8504652984272451E-5</v>
      </c>
      <c r="AQ45" s="35">
        <v>1.449918366609814E-3</v>
      </c>
      <c r="AR45" s="35">
        <v>0</v>
      </c>
      <c r="AS45" s="35">
        <f t="shared" si="1"/>
        <v>6160.0543033881586</v>
      </c>
    </row>
    <row r="46" spans="1:47" ht="15" customHeight="1" x14ac:dyDescent="0.25">
      <c r="A46" s="54" t="s">
        <v>469</v>
      </c>
      <c r="B46" s="35">
        <v>1.6058590185875899E-2</v>
      </c>
      <c r="C46" s="35">
        <v>2.6477106807154226E-2</v>
      </c>
      <c r="D46" s="35">
        <v>3.4968300741656062E-3</v>
      </c>
      <c r="E46" s="35">
        <v>0.24156830963052514</v>
      </c>
      <c r="F46" s="35">
        <v>0.14745896322472396</v>
      </c>
      <c r="G46" s="35">
        <v>0.67837013480400743</v>
      </c>
      <c r="H46" s="35">
        <v>6.2869449278804748</v>
      </c>
      <c r="I46" s="35">
        <v>0.20038502788053394</v>
      </c>
      <c r="J46" s="35">
        <v>0.27548048750771309</v>
      </c>
      <c r="K46" s="35">
        <v>9.1896833311397155E-2</v>
      </c>
      <c r="L46" s="35">
        <v>0.19310297576976174</v>
      </c>
      <c r="M46" s="35">
        <v>4.9928798795991068E-2</v>
      </c>
      <c r="N46" s="35">
        <v>0.19522936999289359</v>
      </c>
      <c r="O46" s="35">
        <v>0.20086321596925077</v>
      </c>
      <c r="P46" s="35">
        <v>3.289072282373469</v>
      </c>
      <c r="Q46" s="35">
        <v>4.7863936613982055E-2</v>
      </c>
      <c r="R46" s="35">
        <v>4.9659504614747843E-2</v>
      </c>
      <c r="S46" s="35">
        <v>0</v>
      </c>
      <c r="T46" s="35">
        <v>0.8759315093031067</v>
      </c>
      <c r="U46" s="35">
        <v>1.4884560679937004</v>
      </c>
      <c r="V46" s="35">
        <v>0.1067051251908428</v>
      </c>
      <c r="W46" s="35">
        <v>42.815098413836559</v>
      </c>
      <c r="X46" s="35">
        <v>28.517690244917315</v>
      </c>
      <c r="Y46" s="35">
        <v>34.194429655499341</v>
      </c>
      <c r="Z46" s="35">
        <v>444.74088289624751</v>
      </c>
      <c r="AA46" s="35">
        <v>17.576108333146014</v>
      </c>
      <c r="AB46" s="35">
        <v>15.949403079474781</v>
      </c>
      <c r="AC46" s="35">
        <v>7.5935398355987678</v>
      </c>
      <c r="AD46" s="35">
        <v>40.997998057934758</v>
      </c>
      <c r="AE46" s="35">
        <v>9.1341889545392139</v>
      </c>
      <c r="AF46" s="35">
        <v>15.257293758147073</v>
      </c>
      <c r="AG46" s="35">
        <v>35.198922041751892</v>
      </c>
      <c r="AH46" s="35">
        <v>153.58390684632641</v>
      </c>
      <c r="AI46" s="35">
        <v>4.7331836919993586</v>
      </c>
      <c r="AJ46" s="35">
        <v>4.4242849447201129</v>
      </c>
      <c r="AK46" s="35">
        <v>0</v>
      </c>
      <c r="AL46" s="35">
        <v>0.34837114607953612</v>
      </c>
      <c r="AM46" s="35">
        <v>14.043334464026586</v>
      </c>
      <c r="AN46" s="35">
        <v>40.804935574824768</v>
      </c>
      <c r="AO46" s="35">
        <v>3451.818229557246</v>
      </c>
      <c r="AP46" s="35">
        <v>0</v>
      </c>
      <c r="AQ46" s="35">
        <v>0</v>
      </c>
      <c r="AR46" s="35">
        <v>0</v>
      </c>
      <c r="AS46" s="35">
        <f t="shared" si="1"/>
        <v>4376.1967514942407</v>
      </c>
    </row>
    <row r="47" spans="1:47" ht="15" customHeight="1" x14ac:dyDescent="0.25">
      <c r="A47" s="54" t="s">
        <v>470</v>
      </c>
      <c r="B47" s="35">
        <v>4.7678987269197846</v>
      </c>
      <c r="C47" s="35">
        <v>2.5814143017827496</v>
      </c>
      <c r="D47" s="35">
        <v>0.43904596487807251</v>
      </c>
      <c r="E47" s="35">
        <v>1.0534735296731075</v>
      </c>
      <c r="F47" s="35">
        <v>19.02622777679392</v>
      </c>
      <c r="G47" s="35">
        <v>1.8233280468341155</v>
      </c>
      <c r="H47" s="35">
        <v>5.8463863388306914</v>
      </c>
      <c r="I47" s="35">
        <v>5.3758885030604198</v>
      </c>
      <c r="J47" s="35">
        <v>6.5041193945067999</v>
      </c>
      <c r="K47" s="35">
        <v>4.2075283347572379</v>
      </c>
      <c r="L47" s="35">
        <v>0.68461379940771605</v>
      </c>
      <c r="M47" s="35">
        <v>0.2935317584642757</v>
      </c>
      <c r="N47" s="35">
        <v>0.34330270646665639</v>
      </c>
      <c r="O47" s="35">
        <v>1.3517851586345297</v>
      </c>
      <c r="P47" s="35">
        <v>7.0900624089122335</v>
      </c>
      <c r="Q47" s="35">
        <v>3.054507181695195</v>
      </c>
      <c r="R47" s="35">
        <v>0.84137293501989707</v>
      </c>
      <c r="S47" s="35">
        <v>0</v>
      </c>
      <c r="T47" s="35">
        <v>309.06633513271612</v>
      </c>
      <c r="U47" s="35">
        <v>172.45871724627722</v>
      </c>
      <c r="V47" s="35">
        <v>15.92145256235449</v>
      </c>
      <c r="W47" s="35">
        <v>221.89246770198088</v>
      </c>
      <c r="X47" s="35">
        <v>4372.7818241123523</v>
      </c>
      <c r="Y47" s="35">
        <v>109.22332743568063</v>
      </c>
      <c r="Z47" s="35">
        <v>491.49245445235005</v>
      </c>
      <c r="AA47" s="35">
        <v>560.36325627454391</v>
      </c>
      <c r="AB47" s="35">
        <v>447.51133699384292</v>
      </c>
      <c r="AC47" s="35">
        <v>413.17375277861186</v>
      </c>
      <c r="AD47" s="35">
        <v>172.7353717298829</v>
      </c>
      <c r="AE47" s="35">
        <v>63.816931174899835</v>
      </c>
      <c r="AF47" s="35">
        <v>31.883906624573861</v>
      </c>
      <c r="AG47" s="35">
        <v>281.51307573984872</v>
      </c>
      <c r="AH47" s="35">
        <v>393.44524149972341</v>
      </c>
      <c r="AI47" s="35">
        <v>358.96164062698483</v>
      </c>
      <c r="AJ47" s="35">
        <v>89.082252661163537</v>
      </c>
      <c r="AK47" s="35">
        <v>0</v>
      </c>
      <c r="AL47" s="35">
        <v>190.82531452222901</v>
      </c>
      <c r="AM47" s="35">
        <v>9141.6795809125251</v>
      </c>
      <c r="AN47" s="35">
        <v>11.880420226775341</v>
      </c>
      <c r="AO47" s="35">
        <v>1194.3427293032539</v>
      </c>
      <c r="AP47" s="35">
        <v>0.64393353109290952</v>
      </c>
      <c r="AQ47" s="35">
        <v>41.829945899552925</v>
      </c>
      <c r="AR47" s="35">
        <v>0</v>
      </c>
      <c r="AS47" s="35">
        <f t="shared" si="1"/>
        <v>19151.809756009854</v>
      </c>
    </row>
    <row r="48" spans="1:47" ht="15" customHeight="1" x14ac:dyDescent="0.25">
      <c r="A48" s="54" t="s">
        <v>471</v>
      </c>
      <c r="B48" s="35">
        <v>6.1495065988499373</v>
      </c>
      <c r="C48" s="35">
        <v>1.5309305453837183</v>
      </c>
      <c r="D48" s="35">
        <v>1.285292121839239</v>
      </c>
      <c r="E48" s="35">
        <v>7.0249773174157921</v>
      </c>
      <c r="F48" s="35">
        <v>31.668019410116575</v>
      </c>
      <c r="G48" s="35">
        <v>5.31370326506027</v>
      </c>
      <c r="H48" s="35">
        <v>3.9782409724991332</v>
      </c>
      <c r="I48" s="35">
        <v>31.236566454650653</v>
      </c>
      <c r="J48" s="35">
        <v>50.096036884153861</v>
      </c>
      <c r="K48" s="35">
        <v>1.8364608678441157</v>
      </c>
      <c r="L48" s="35">
        <v>0.86701584731809289</v>
      </c>
      <c r="M48" s="35">
        <v>1.7840358328487584</v>
      </c>
      <c r="N48" s="35">
        <v>0.36703180702639793</v>
      </c>
      <c r="O48" s="35">
        <v>2.3365157860689325</v>
      </c>
      <c r="P48" s="35">
        <v>11.807029952897762</v>
      </c>
      <c r="Q48" s="35">
        <v>2.2284579223421894</v>
      </c>
      <c r="R48" s="35">
        <v>5.6308726972384573</v>
      </c>
      <c r="S48" s="35">
        <v>0</v>
      </c>
      <c r="T48" s="35">
        <v>323.84686865403427</v>
      </c>
      <c r="U48" s="35">
        <v>83.091706407170662</v>
      </c>
      <c r="V48" s="35">
        <v>37.865987983413945</v>
      </c>
      <c r="W48" s="35">
        <v>1202.0944960843954</v>
      </c>
      <c r="X48" s="35">
        <v>5912.9032098282814</v>
      </c>
      <c r="Y48" s="35">
        <v>258.59649778371971</v>
      </c>
      <c r="Z48" s="35">
        <v>271.70346684124411</v>
      </c>
      <c r="AA48" s="35">
        <v>2645.1934425954764</v>
      </c>
      <c r="AB48" s="35">
        <v>2800.2296972976342</v>
      </c>
      <c r="AC48" s="35">
        <v>146.50825784844719</v>
      </c>
      <c r="AD48" s="35">
        <v>177.72045473630968</v>
      </c>
      <c r="AE48" s="35">
        <v>315.10779216962584</v>
      </c>
      <c r="AF48" s="35">
        <v>27.693175200999523</v>
      </c>
      <c r="AG48" s="35">
        <v>395.30687495799009</v>
      </c>
      <c r="AH48" s="35">
        <v>532.29165080361838</v>
      </c>
      <c r="AI48" s="35">
        <v>212.75808815079245</v>
      </c>
      <c r="AJ48" s="35">
        <v>484.34309425662752</v>
      </c>
      <c r="AK48" s="35">
        <v>0</v>
      </c>
      <c r="AL48" s="35">
        <v>159.35275943526304</v>
      </c>
      <c r="AM48" s="35">
        <v>6201.8941049942614</v>
      </c>
      <c r="AN48" s="35">
        <v>2.3654385452625974</v>
      </c>
      <c r="AO48" s="35">
        <v>193.18953050057382</v>
      </c>
      <c r="AP48" s="35">
        <v>6.2355100918466536E-2</v>
      </c>
      <c r="AQ48" s="35">
        <v>3.290735671526273</v>
      </c>
      <c r="AR48" s="35">
        <v>0</v>
      </c>
      <c r="AS48" s="35">
        <f t="shared" si="1"/>
        <v>22552.550380131139</v>
      </c>
    </row>
    <row r="49" spans="1:47" ht="15" customHeight="1" x14ac:dyDescent="0.25">
      <c r="A49" s="54" t="s">
        <v>472</v>
      </c>
      <c r="B49" s="35">
        <v>2.1922433305243627E-2</v>
      </c>
      <c r="C49" s="35">
        <v>3.4044000769926966E-3</v>
      </c>
      <c r="D49" s="35">
        <v>2.383518079713649E-2</v>
      </c>
      <c r="E49" s="35">
        <v>0.60010058127266219</v>
      </c>
      <c r="F49" s="35">
        <v>3.3834286397166351</v>
      </c>
      <c r="G49" s="35">
        <v>1.379066549268896</v>
      </c>
      <c r="H49" s="35">
        <v>2.1980268984557321</v>
      </c>
      <c r="I49" s="35">
        <v>7.1801486622742079</v>
      </c>
      <c r="J49" s="35">
        <v>2.9709229761362423</v>
      </c>
      <c r="K49" s="35">
        <v>0.46830320567525463</v>
      </c>
      <c r="L49" s="35">
        <v>1.0366639563425073</v>
      </c>
      <c r="M49" s="35">
        <v>2.2119987170487261</v>
      </c>
      <c r="N49" s="35">
        <v>0.23646554558433769</v>
      </c>
      <c r="O49" s="35">
        <v>3.084298904240486</v>
      </c>
      <c r="P49" s="35">
        <v>42.654870535558814</v>
      </c>
      <c r="Q49" s="35">
        <v>5.1852454533450016</v>
      </c>
      <c r="R49" s="35">
        <v>19.871909013233072</v>
      </c>
      <c r="S49" s="35">
        <v>0</v>
      </c>
      <c r="T49" s="35">
        <v>1.3617892149445383</v>
      </c>
      <c r="U49" s="35">
        <v>0.21795381939000383</v>
      </c>
      <c r="V49" s="35">
        <v>0.82829988357869466</v>
      </c>
      <c r="W49" s="35">
        <v>121.126573668902</v>
      </c>
      <c r="X49" s="35">
        <v>745.1755405013389</v>
      </c>
      <c r="Y49" s="35">
        <v>79.164827082428801</v>
      </c>
      <c r="Z49" s="35">
        <v>177.0756315374027</v>
      </c>
      <c r="AA49" s="35">
        <v>717.21487196149315</v>
      </c>
      <c r="AB49" s="35">
        <v>195.88599284986947</v>
      </c>
      <c r="AC49" s="35">
        <v>44.068600505426417</v>
      </c>
      <c r="AD49" s="35">
        <v>250.65136941095034</v>
      </c>
      <c r="AE49" s="35">
        <v>460.85270727073674</v>
      </c>
      <c r="AF49" s="35">
        <v>21.045469771169721</v>
      </c>
      <c r="AG49" s="35">
        <v>615.52232586396121</v>
      </c>
      <c r="AH49" s="35">
        <v>2268.2938741248536</v>
      </c>
      <c r="AI49" s="35">
        <v>583.94596636939139</v>
      </c>
      <c r="AJ49" s="35">
        <v>2016.22360826917</v>
      </c>
      <c r="AK49" s="35">
        <v>0</v>
      </c>
      <c r="AL49" s="35">
        <v>642.69427660739666</v>
      </c>
      <c r="AM49" s="35">
        <v>29504.678943641382</v>
      </c>
      <c r="AN49" s="35">
        <v>0.31548334988277971</v>
      </c>
      <c r="AO49" s="35">
        <v>30.392754625380576</v>
      </c>
      <c r="AP49" s="35">
        <v>0</v>
      </c>
      <c r="AQ49" s="35">
        <v>0</v>
      </c>
      <c r="AR49" s="35">
        <v>0</v>
      </c>
      <c r="AS49" s="35">
        <f t="shared" si="1"/>
        <v>38569.247471981391</v>
      </c>
    </row>
    <row r="50" spans="1:47" ht="15" customHeight="1" x14ac:dyDescent="0.25">
      <c r="A50" s="54" t="s">
        <v>473</v>
      </c>
      <c r="B50" s="35">
        <v>2.7822818135502223E-2</v>
      </c>
      <c r="C50" s="35">
        <v>1.200396439107854E-2</v>
      </c>
      <c r="D50" s="35">
        <v>1.5103141257424462E-2</v>
      </c>
      <c r="E50" s="35">
        <v>0.43702880773153729</v>
      </c>
      <c r="F50" s="35">
        <v>5.58102680868826</v>
      </c>
      <c r="G50" s="35">
        <v>3.5401665365346826</v>
      </c>
      <c r="H50" s="35">
        <v>1.1888752791766404</v>
      </c>
      <c r="I50" s="35">
        <v>13.164929473493634</v>
      </c>
      <c r="J50" s="35">
        <v>5.5898892735810914</v>
      </c>
      <c r="K50" s="35">
        <v>0.89430721892725307</v>
      </c>
      <c r="L50" s="35">
        <v>13.947378256407122</v>
      </c>
      <c r="M50" s="35">
        <v>8.5761504304030041</v>
      </c>
      <c r="N50" s="35">
        <v>0.85728375808283119</v>
      </c>
      <c r="O50" s="35">
        <v>19.158642735821466</v>
      </c>
      <c r="P50" s="35">
        <v>34.075102558171587</v>
      </c>
      <c r="Q50" s="35">
        <v>2.6306172775097365</v>
      </c>
      <c r="R50" s="35">
        <v>2.6261717235620137</v>
      </c>
      <c r="S50" s="35">
        <v>0</v>
      </c>
      <c r="T50" s="35">
        <v>1.5719847718473572</v>
      </c>
      <c r="U50" s="35">
        <v>0.69899597585582407</v>
      </c>
      <c r="V50" s="35">
        <v>0.47737812996855117</v>
      </c>
      <c r="W50" s="35">
        <v>80.232723611082633</v>
      </c>
      <c r="X50" s="35">
        <v>1117.9998970501388</v>
      </c>
      <c r="Y50" s="35">
        <v>184.84036632102217</v>
      </c>
      <c r="Z50" s="35">
        <v>87.114044607099004</v>
      </c>
      <c r="AA50" s="35">
        <v>1196.08067013869</v>
      </c>
      <c r="AB50" s="35">
        <v>335.22876708533818</v>
      </c>
      <c r="AC50" s="35">
        <v>76.544668986886151</v>
      </c>
      <c r="AD50" s="35">
        <v>3067.2611004306855</v>
      </c>
      <c r="AE50" s="35">
        <v>1625.1585884909637</v>
      </c>
      <c r="AF50" s="35">
        <v>69.397117925298488</v>
      </c>
      <c r="AG50" s="35">
        <v>3477.58836493641</v>
      </c>
      <c r="AH50" s="35">
        <v>1648.139424847458</v>
      </c>
      <c r="AI50" s="35">
        <v>269.45552719970448</v>
      </c>
      <c r="AJ50" s="35">
        <v>242.35295048198066</v>
      </c>
      <c r="AK50" s="35">
        <v>0</v>
      </c>
      <c r="AL50" s="35">
        <v>168.32487824407511</v>
      </c>
      <c r="AM50" s="35">
        <v>7028.4709571522872</v>
      </c>
      <c r="AN50" s="35">
        <v>63.896912620437021</v>
      </c>
      <c r="AO50" s="35">
        <v>5598.8596299865903</v>
      </c>
      <c r="AP50" s="35">
        <v>0</v>
      </c>
      <c r="AQ50" s="35">
        <v>0</v>
      </c>
      <c r="AR50" s="35">
        <v>0</v>
      </c>
      <c r="AS50" s="35">
        <f t="shared" si="1"/>
        <v>26452.017449055693</v>
      </c>
    </row>
    <row r="51" spans="1:47" ht="15" customHeight="1" x14ac:dyDescent="0.25">
      <c r="A51" s="54" t="s">
        <v>474</v>
      </c>
      <c r="B51" s="35">
        <v>7.4150326169620513</v>
      </c>
      <c r="C51" s="35">
        <v>2.561160416646644</v>
      </c>
      <c r="D51" s="35">
        <v>1.1476539756083386</v>
      </c>
      <c r="E51" s="35">
        <v>2.5243078093520208</v>
      </c>
      <c r="F51" s="35">
        <v>17.916826706753326</v>
      </c>
      <c r="G51" s="35">
        <v>11.550405018190503</v>
      </c>
      <c r="H51" s="35">
        <v>6.9547988122415942</v>
      </c>
      <c r="I51" s="35">
        <v>23.325542283249472</v>
      </c>
      <c r="J51" s="35">
        <v>16.430244311956663</v>
      </c>
      <c r="K51" s="35">
        <v>3.2224828654121342</v>
      </c>
      <c r="L51" s="35">
        <v>3.4914519295200743</v>
      </c>
      <c r="M51" s="35">
        <v>26.646171911367304</v>
      </c>
      <c r="N51" s="35">
        <v>17.644846481967683</v>
      </c>
      <c r="O51" s="35">
        <v>5.5086220434338129</v>
      </c>
      <c r="P51" s="35">
        <v>71.660754230772042</v>
      </c>
      <c r="Q51" s="35">
        <v>5.0118177392323116</v>
      </c>
      <c r="R51" s="35">
        <v>2.6150007000954516</v>
      </c>
      <c r="S51" s="35">
        <v>0</v>
      </c>
      <c r="T51" s="35">
        <v>383.56640356371645</v>
      </c>
      <c r="U51" s="35">
        <v>136.54224376952047</v>
      </c>
      <c r="V51" s="35">
        <v>33.211345997919182</v>
      </c>
      <c r="W51" s="35">
        <v>424.29123258484134</v>
      </c>
      <c r="X51" s="35">
        <v>3286.011092744463</v>
      </c>
      <c r="Y51" s="35">
        <v>552.14178917520815</v>
      </c>
      <c r="Z51" s="35">
        <v>466.56991308512033</v>
      </c>
      <c r="AA51" s="35">
        <v>1940.2333322052516</v>
      </c>
      <c r="AB51" s="35">
        <v>902.11597363956355</v>
      </c>
      <c r="AC51" s="35">
        <v>252.52193398530457</v>
      </c>
      <c r="AD51" s="35">
        <v>702.9824965961003</v>
      </c>
      <c r="AE51" s="35">
        <v>4622.9421592339622</v>
      </c>
      <c r="AF51" s="35">
        <v>1307.7207052635083</v>
      </c>
      <c r="AG51" s="35">
        <v>915.45434017585058</v>
      </c>
      <c r="AH51" s="35">
        <v>3173.3533162976983</v>
      </c>
      <c r="AI51" s="35">
        <v>470.00770159381028</v>
      </c>
      <c r="AJ51" s="35">
        <v>220.94148924162582</v>
      </c>
      <c r="AK51" s="35">
        <v>0</v>
      </c>
      <c r="AL51" s="35">
        <v>441.49672695366121</v>
      </c>
      <c r="AM51" s="35">
        <v>16877.973900798203</v>
      </c>
      <c r="AN51" s="35">
        <v>0.43395758200624229</v>
      </c>
      <c r="AO51" s="35">
        <v>34.813465945961617</v>
      </c>
      <c r="AP51" s="35">
        <v>1.9863318847026303</v>
      </c>
      <c r="AQ51" s="35">
        <v>102.96767131977238</v>
      </c>
      <c r="AR51" s="35">
        <v>0</v>
      </c>
      <c r="AS51" s="35">
        <f t="shared" si="1"/>
        <v>37475.906643490525</v>
      </c>
    </row>
    <row r="52" spans="1:47" ht="15" customHeight="1" x14ac:dyDescent="0.25">
      <c r="A52" s="54" t="s">
        <v>475</v>
      </c>
      <c r="B52" s="35">
        <v>5.6664949461571223E-4</v>
      </c>
      <c r="C52" s="35">
        <v>4.8135665138252209E-4</v>
      </c>
      <c r="D52" s="35">
        <v>1.2473186215037776E-3</v>
      </c>
      <c r="E52" s="35">
        <v>1.4028079707307146E-2</v>
      </c>
      <c r="F52" s="35">
        <v>0.15368273828856407</v>
      </c>
      <c r="G52" s="35">
        <v>0.14670282884892785</v>
      </c>
      <c r="H52" s="35">
        <v>7.4330452656241622E-2</v>
      </c>
      <c r="I52" s="35">
        <v>2.393338738719879</v>
      </c>
      <c r="J52" s="35">
        <v>0.36442644231240834</v>
      </c>
      <c r="K52" s="35">
        <v>0.42893136579548219</v>
      </c>
      <c r="L52" s="35">
        <v>0.10873058050142256</v>
      </c>
      <c r="M52" s="35">
        <v>0.13507434337112068</v>
      </c>
      <c r="N52" s="35">
        <v>0.14315786148593213</v>
      </c>
      <c r="O52" s="35">
        <v>0.34493884807222519</v>
      </c>
      <c r="P52" s="35">
        <v>0.34433071452079694</v>
      </c>
      <c r="Q52" s="35">
        <v>0.36062456284394867</v>
      </c>
      <c r="R52" s="35">
        <v>0.43226945928903487</v>
      </c>
      <c r="S52" s="35">
        <v>0</v>
      </c>
      <c r="T52" s="35">
        <v>3.771828689032454E-2</v>
      </c>
      <c r="U52" s="35">
        <v>3.3022290256948111E-2</v>
      </c>
      <c r="V52" s="35">
        <v>4.6447557039604875E-2</v>
      </c>
      <c r="W52" s="35">
        <v>3.0341002812957765</v>
      </c>
      <c r="X52" s="35">
        <v>36.269617962849637</v>
      </c>
      <c r="Y52" s="35">
        <v>9.0240574686440933</v>
      </c>
      <c r="Z52" s="35">
        <v>6.4166580363353285</v>
      </c>
      <c r="AA52" s="35">
        <v>256.1747620077885</v>
      </c>
      <c r="AB52" s="35">
        <v>25.747685271246656</v>
      </c>
      <c r="AC52" s="35">
        <v>43.252005978050832</v>
      </c>
      <c r="AD52" s="35">
        <v>28.170860328332243</v>
      </c>
      <c r="AE52" s="35">
        <v>30.155494753706687</v>
      </c>
      <c r="AF52" s="35">
        <v>13.652817251153106</v>
      </c>
      <c r="AG52" s="35">
        <v>73.764224345128952</v>
      </c>
      <c r="AH52" s="35">
        <v>19.621074032518948</v>
      </c>
      <c r="AI52" s="35">
        <v>43.51860529487525</v>
      </c>
      <c r="AJ52" s="35">
        <v>46.996983034897134</v>
      </c>
      <c r="AK52" s="35">
        <v>0</v>
      </c>
      <c r="AL52" s="35">
        <v>74.376493208523556</v>
      </c>
      <c r="AM52" s="35">
        <v>3658.7983920850916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f t="shared" si="1"/>
        <v>4374.537881815806</v>
      </c>
    </row>
    <row r="53" spans="1:47" ht="15" customHeight="1" x14ac:dyDescent="0.25">
      <c r="A53" s="54" t="s">
        <v>476</v>
      </c>
      <c r="B53" s="35">
        <v>3.6300142250139564</v>
      </c>
      <c r="C53" s="35">
        <v>1.2476641190715709</v>
      </c>
      <c r="D53" s="35">
        <v>1.1369993413438757</v>
      </c>
      <c r="E53" s="35">
        <v>27.429362494502637</v>
      </c>
      <c r="F53" s="35">
        <v>96.615376792814061</v>
      </c>
      <c r="G53" s="35">
        <v>44.617334946841282</v>
      </c>
      <c r="H53" s="35">
        <v>25.065483438260568</v>
      </c>
      <c r="I53" s="35">
        <v>167.15339193531446</v>
      </c>
      <c r="J53" s="35">
        <v>78.455785678470619</v>
      </c>
      <c r="K53" s="35">
        <v>14.498512818255104</v>
      </c>
      <c r="L53" s="35">
        <v>35.038658836095664</v>
      </c>
      <c r="M53" s="35">
        <v>37.610325474763421</v>
      </c>
      <c r="N53" s="35">
        <v>10.131447947553346</v>
      </c>
      <c r="O53" s="35">
        <v>48.702640233606239</v>
      </c>
      <c r="P53" s="35">
        <v>228.18929963310802</v>
      </c>
      <c r="Q53" s="35">
        <v>28.971358605637654</v>
      </c>
      <c r="R53" s="35">
        <v>25.551836518920673</v>
      </c>
      <c r="S53" s="35">
        <v>0</v>
      </c>
      <c r="T53" s="35">
        <v>197.11962473789723</v>
      </c>
      <c r="U53" s="35">
        <v>69.826774600928303</v>
      </c>
      <c r="V53" s="35">
        <v>34.540591208506306</v>
      </c>
      <c r="W53" s="35">
        <v>4839.8455534989853</v>
      </c>
      <c r="X53" s="35">
        <v>18601.511111093154</v>
      </c>
      <c r="Y53" s="35">
        <v>2238.9844266452724</v>
      </c>
      <c r="Z53" s="35">
        <v>1765.234008170188</v>
      </c>
      <c r="AA53" s="35">
        <v>14595.919113557078</v>
      </c>
      <c r="AB53" s="35">
        <v>4522.0709241817931</v>
      </c>
      <c r="AC53" s="35">
        <v>1192.685635973178</v>
      </c>
      <c r="AD53" s="35">
        <v>7405.936111546851</v>
      </c>
      <c r="AE53" s="35">
        <v>6849.9084645882494</v>
      </c>
      <c r="AF53" s="35">
        <v>788.24763317582358</v>
      </c>
      <c r="AG53" s="35">
        <v>8496.5038768589566</v>
      </c>
      <c r="AH53" s="35">
        <v>10607.825602223305</v>
      </c>
      <c r="AI53" s="35">
        <v>2852.1516229911099</v>
      </c>
      <c r="AJ53" s="35">
        <v>2266.3220788207936</v>
      </c>
      <c r="AK53" s="35">
        <v>0</v>
      </c>
      <c r="AL53" s="35">
        <v>235.26578398714466</v>
      </c>
      <c r="AM53" s="35">
        <v>9441.600812104296</v>
      </c>
      <c r="AN53" s="35">
        <v>11.501784479821964</v>
      </c>
      <c r="AO53" s="35">
        <v>968.63297523802294</v>
      </c>
      <c r="AP53" s="35">
        <v>3.7295421055322654E-3</v>
      </c>
      <c r="AQ53" s="35">
        <v>0.20295447594084004</v>
      </c>
      <c r="AR53" s="35">
        <v>0</v>
      </c>
      <c r="AS53" s="35">
        <f t="shared" si="1"/>
        <v>98855.886686738973</v>
      </c>
    </row>
    <row r="54" spans="1:47" ht="15" customHeight="1" x14ac:dyDescent="0.25">
      <c r="A54" s="54" t="s">
        <v>477</v>
      </c>
      <c r="B54" s="35">
        <v>1.5484239475225295E-2</v>
      </c>
      <c r="C54" s="35">
        <v>4.7373369453410936E-3</v>
      </c>
      <c r="D54" s="35">
        <v>1.6815727722482897E-3</v>
      </c>
      <c r="E54" s="35">
        <v>1.422305418510676E-2</v>
      </c>
      <c r="F54" s="35">
        <v>0.10818926224191251</v>
      </c>
      <c r="G54" s="35">
        <v>3.8704185892330642E-2</v>
      </c>
      <c r="H54" s="35">
        <v>1.4637428739290399E-2</v>
      </c>
      <c r="I54" s="35">
        <v>0.10771380356997276</v>
      </c>
      <c r="J54" s="35">
        <v>6.0327321237838363E-2</v>
      </c>
      <c r="K54" s="35">
        <v>1.0392756733876357E-2</v>
      </c>
      <c r="L54" s="35">
        <v>1.4985538355361339E-2</v>
      </c>
      <c r="M54" s="35">
        <v>1.9922866970525463E-2</v>
      </c>
      <c r="N54" s="35">
        <v>6.0668195782627192E-3</v>
      </c>
      <c r="O54" s="35">
        <v>4.1354571613974378E-2</v>
      </c>
      <c r="P54" s="35">
        <v>0.13867946717144411</v>
      </c>
      <c r="Q54" s="35">
        <v>2.8485697850982136E-2</v>
      </c>
      <c r="R54" s="35">
        <v>2.7751603413691043E-2</v>
      </c>
      <c r="S54" s="35">
        <v>0</v>
      </c>
      <c r="T54" s="35">
        <v>1.1955715934361255</v>
      </c>
      <c r="U54" s="35">
        <v>0.37698384789650374</v>
      </c>
      <c r="V54" s="35">
        <v>7.2635577198133558E-2</v>
      </c>
      <c r="W54" s="35">
        <v>3.5683942019742534</v>
      </c>
      <c r="X54" s="35">
        <v>29.617630103096147</v>
      </c>
      <c r="Y54" s="35">
        <v>2.7616558406817897</v>
      </c>
      <c r="Z54" s="35">
        <v>1.4657340125445226</v>
      </c>
      <c r="AA54" s="35">
        <v>13.373706488123945</v>
      </c>
      <c r="AB54" s="35">
        <v>4.9441382550069646</v>
      </c>
      <c r="AC54" s="35">
        <v>1.2156189605478565</v>
      </c>
      <c r="AD54" s="35">
        <v>4.503695377841094</v>
      </c>
      <c r="AE54" s="35">
        <v>5.1593344657681204</v>
      </c>
      <c r="AF54" s="35">
        <v>0.67114507728034889</v>
      </c>
      <c r="AG54" s="35">
        <v>10.258301338094668</v>
      </c>
      <c r="AH54" s="35">
        <v>9.1665820808588663</v>
      </c>
      <c r="AI54" s="35">
        <v>3.9874457038355691</v>
      </c>
      <c r="AJ54" s="35">
        <v>3.499868779821218</v>
      </c>
      <c r="AK54" s="35">
        <v>0</v>
      </c>
      <c r="AL54" s="35">
        <v>0.97740655884811012</v>
      </c>
      <c r="AM54" s="35">
        <v>55.773292768957404</v>
      </c>
      <c r="AN54" s="35">
        <v>0.59692627849629998</v>
      </c>
      <c r="AO54" s="35">
        <v>71.479070101281877</v>
      </c>
      <c r="AP54" s="35">
        <v>51.498652689195566</v>
      </c>
      <c r="AQ54" s="35">
        <v>3984.7690705520895</v>
      </c>
      <c r="AR54" s="35">
        <v>0</v>
      </c>
      <c r="AS54" s="35">
        <f t="shared" si="1"/>
        <v>4261.5861981796224</v>
      </c>
    </row>
    <row r="55" spans="1:47" ht="15" customHeight="1" x14ac:dyDescent="0.25">
      <c r="A55" s="54" t="s">
        <v>478</v>
      </c>
      <c r="B55" s="35">
        <v>2.0729953164876064E-4</v>
      </c>
      <c r="C55" s="35">
        <v>6.7925040617463085E-5</v>
      </c>
      <c r="D55" s="35">
        <v>3.4627863213106645E-6</v>
      </c>
      <c r="E55" s="35">
        <v>7.7628041982126068E-3</v>
      </c>
      <c r="F55" s="35">
        <v>1.8775716981370632E-2</v>
      </c>
      <c r="G55" s="35">
        <v>1.3673871263330624E-2</v>
      </c>
      <c r="H55" s="35">
        <v>3.3368245351564645E-4</v>
      </c>
      <c r="I55" s="35">
        <v>5.853278290330332E-2</v>
      </c>
      <c r="J55" s="35">
        <v>0.13881357019140353</v>
      </c>
      <c r="K55" s="35">
        <v>1.2367180837566489E-3</v>
      </c>
      <c r="L55" s="35">
        <v>1.5365408726955201E-3</v>
      </c>
      <c r="M55" s="35">
        <v>5.3757332631321771E-2</v>
      </c>
      <c r="N55" s="35">
        <v>3.9773069934949211E-4</v>
      </c>
      <c r="O55" s="35">
        <v>0.17272324389532076</v>
      </c>
      <c r="P55" s="35">
        <v>0.12216104956265898</v>
      </c>
      <c r="Q55" s="35">
        <v>1.5983611912958737</v>
      </c>
      <c r="R55" s="35">
        <v>2.7759297287656949E-2</v>
      </c>
      <c r="S55" s="35">
        <v>0</v>
      </c>
      <c r="T55" s="35">
        <v>1.0464241638991604E-2</v>
      </c>
      <c r="U55" s="35">
        <v>3.5338011283740107E-3</v>
      </c>
      <c r="V55" s="35">
        <v>9.7787456286024864E-5</v>
      </c>
      <c r="W55" s="35">
        <v>1.2732753255114391</v>
      </c>
      <c r="X55" s="35">
        <v>3.3603646418321245</v>
      </c>
      <c r="Y55" s="35">
        <v>0.63786215528467638</v>
      </c>
      <c r="Z55" s="35">
        <v>2.1844769812936139E-2</v>
      </c>
      <c r="AA55" s="35">
        <v>4.7512001833879163</v>
      </c>
      <c r="AB55" s="35">
        <v>7.4375897569722982</v>
      </c>
      <c r="AC55" s="35">
        <v>9.4571688999388767E-2</v>
      </c>
      <c r="AD55" s="35">
        <v>0.30190096835105745</v>
      </c>
      <c r="AE55" s="35">
        <v>9.1012970633171975</v>
      </c>
      <c r="AF55" s="35">
        <v>2.8765251390241227E-2</v>
      </c>
      <c r="AG55" s="35">
        <v>28.010859962103105</v>
      </c>
      <c r="AH55" s="35">
        <v>5.2790011079921131</v>
      </c>
      <c r="AI55" s="35">
        <v>146.27381071608517</v>
      </c>
      <c r="AJ55" s="35">
        <v>2.2887369426694106</v>
      </c>
      <c r="AK55" s="35">
        <v>0</v>
      </c>
      <c r="AL55" s="35">
        <v>36.130679347265477</v>
      </c>
      <c r="AM55" s="35">
        <v>1347.8789604611065</v>
      </c>
      <c r="AN55" s="35">
        <v>4.6995239700265687E-2</v>
      </c>
      <c r="AO55" s="35">
        <v>3.6790508908936839</v>
      </c>
      <c r="AP55" s="35">
        <v>3.3846408376927002</v>
      </c>
      <c r="AQ55" s="35">
        <v>171.21571007787821</v>
      </c>
      <c r="AR55" s="35">
        <v>0</v>
      </c>
      <c r="AS55" s="35">
        <f t="shared" si="1"/>
        <v>1773.4273174381478</v>
      </c>
    </row>
    <row r="56" spans="1:47" ht="15" customHeight="1" x14ac:dyDescent="0.25">
      <c r="A56" s="54" t="s">
        <v>479</v>
      </c>
      <c r="B56" s="35">
        <v>6.0627402738791761E-2</v>
      </c>
      <c r="C56" s="35">
        <v>2.0205257133928803E-2</v>
      </c>
      <c r="D56" s="35">
        <v>2.0475726202451933E-2</v>
      </c>
      <c r="E56" s="35">
        <v>0.19664460725929356</v>
      </c>
      <c r="F56" s="35">
        <v>0.65235982157597328</v>
      </c>
      <c r="G56" s="35">
        <v>0.3727495433212758</v>
      </c>
      <c r="H56" s="35">
        <v>6.4463920558355314E-2</v>
      </c>
      <c r="I56" s="35">
        <v>1.227104355577568</v>
      </c>
      <c r="J56" s="35">
        <v>0.76990642818068011</v>
      </c>
      <c r="K56" s="35">
        <v>0.15879341786541271</v>
      </c>
      <c r="L56" s="35">
        <v>0.84489774784527771</v>
      </c>
      <c r="M56" s="35">
        <v>0.32192135578812847</v>
      </c>
      <c r="N56" s="35">
        <v>5.7738147310671534E-2</v>
      </c>
      <c r="O56" s="35">
        <v>0.48688601645376139</v>
      </c>
      <c r="P56" s="35">
        <v>1.6981617378389493</v>
      </c>
      <c r="Q56" s="35">
        <v>0.83129910400440576</v>
      </c>
      <c r="R56" s="35">
        <v>0.75882110622130083</v>
      </c>
      <c r="S56" s="35">
        <v>0</v>
      </c>
      <c r="T56" s="35">
        <v>3.0665476620079857</v>
      </c>
      <c r="U56" s="35">
        <v>1.0532898439627676</v>
      </c>
      <c r="V56" s="35">
        <v>0.57938611897437886</v>
      </c>
      <c r="W56" s="35">
        <v>32.318935556754056</v>
      </c>
      <c r="X56" s="35">
        <v>116.98990762856322</v>
      </c>
      <c r="Y56" s="35">
        <v>17.423034071554603</v>
      </c>
      <c r="Z56" s="35">
        <v>4.2286538311557367</v>
      </c>
      <c r="AA56" s="35">
        <v>99.806073559325213</v>
      </c>
      <c r="AB56" s="35">
        <v>41.334202052594044</v>
      </c>
      <c r="AC56" s="35">
        <v>12.167300870914659</v>
      </c>
      <c r="AD56" s="35">
        <v>166.33967858980913</v>
      </c>
      <c r="AE56" s="35">
        <v>54.611824151337551</v>
      </c>
      <c r="AF56" s="35">
        <v>4.1842075702107486</v>
      </c>
      <c r="AG56" s="35">
        <v>79.117813168863265</v>
      </c>
      <c r="AH56" s="35">
        <v>73.530812659581215</v>
      </c>
      <c r="AI56" s="35">
        <v>76.229009838547597</v>
      </c>
      <c r="AJ56" s="35">
        <v>62.689979872779922</v>
      </c>
      <c r="AK56" s="35">
        <v>0</v>
      </c>
      <c r="AL56" s="35">
        <v>105.43760544219303</v>
      </c>
      <c r="AM56" s="35">
        <v>3941.3192796073986</v>
      </c>
      <c r="AN56" s="35">
        <v>0.21257298258321294</v>
      </c>
      <c r="AO56" s="35">
        <v>16.674825931445369</v>
      </c>
      <c r="AP56" s="35">
        <v>0</v>
      </c>
      <c r="AQ56" s="35">
        <v>0</v>
      </c>
      <c r="AR56" s="35">
        <v>0</v>
      </c>
      <c r="AS56" s="35">
        <f t="shared" si="1"/>
        <v>4917.8579967064325</v>
      </c>
    </row>
    <row r="57" spans="1:47" ht="15" customHeight="1" x14ac:dyDescent="0.25">
      <c r="A57" s="54" t="s">
        <v>480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f t="shared" si="1"/>
        <v>0</v>
      </c>
      <c r="AU57" s="64"/>
    </row>
    <row r="58" spans="1:47" ht="15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</row>
    <row r="59" spans="1:47" ht="15" customHeight="1" x14ac:dyDescent="0.25">
      <c r="A59" s="55" t="s">
        <v>481</v>
      </c>
      <c r="B59" s="56">
        <v>302.75085335506157</v>
      </c>
      <c r="C59" s="56">
        <v>120.66150424805762</v>
      </c>
      <c r="D59" s="56">
        <v>26.791165962270146</v>
      </c>
      <c r="E59" s="56">
        <v>90.003488183318339</v>
      </c>
      <c r="F59" s="56">
        <v>1061.938730543395</v>
      </c>
      <c r="G59" s="56">
        <v>571.81636247338952</v>
      </c>
      <c r="H59" s="56">
        <v>357.31169943444525</v>
      </c>
      <c r="I59" s="56">
        <v>428.25778198163113</v>
      </c>
      <c r="J59" s="56">
        <v>475.84022429796903</v>
      </c>
      <c r="K59" s="56">
        <v>238.81356149206826</v>
      </c>
      <c r="L59" s="56">
        <v>82.261990993153788</v>
      </c>
      <c r="M59" s="56">
        <v>113.9183432628877</v>
      </c>
      <c r="N59" s="56">
        <v>68.284573855465084</v>
      </c>
      <c r="O59" s="56">
        <v>127.80565208657383</v>
      </c>
      <c r="P59" s="56">
        <v>689.37597274250629</v>
      </c>
      <c r="Q59" s="56">
        <v>164.57905589783584</v>
      </c>
      <c r="R59" s="56">
        <v>103.64342441874278</v>
      </c>
      <c r="S59" s="56">
        <v>0</v>
      </c>
      <c r="T59" s="56">
        <v>15510.719147567965</v>
      </c>
      <c r="U59" s="56">
        <v>6371.1532680454284</v>
      </c>
      <c r="V59" s="56">
        <v>767.86732914138179</v>
      </c>
      <c r="W59" s="56">
        <v>14983.047338431852</v>
      </c>
      <c r="X59" s="56">
        <v>192897.43640176527</v>
      </c>
      <c r="Y59" s="56">
        <v>27072.5426774318</v>
      </c>
      <c r="Z59" s="56">
        <v>23740.969955856406</v>
      </c>
      <c r="AA59" s="56">
        <v>35281.459211463036</v>
      </c>
      <c r="AB59" s="56">
        <v>25876.084852170381</v>
      </c>
      <c r="AC59" s="56">
        <v>18534.741732966926</v>
      </c>
      <c r="AD59" s="56">
        <v>16404.263048151119</v>
      </c>
      <c r="AE59" s="56">
        <v>19574.75603311013</v>
      </c>
      <c r="AF59" s="56">
        <v>5012.3199194536319</v>
      </c>
      <c r="AG59" s="56">
        <v>21035.984218054291</v>
      </c>
      <c r="AH59" s="56">
        <v>30235.159202136332</v>
      </c>
      <c r="AI59" s="56">
        <v>15286.333684779062</v>
      </c>
      <c r="AJ59" s="56">
        <v>8672.9388593104231</v>
      </c>
      <c r="AK59" s="56">
        <v>0</v>
      </c>
      <c r="AL59" s="56">
        <v>11077.528308406434</v>
      </c>
      <c r="AM59" s="56">
        <v>419425.42637590645</v>
      </c>
      <c r="AN59" s="56">
        <v>889.35086102364255</v>
      </c>
      <c r="AO59" s="56">
        <v>70663.016911560873</v>
      </c>
      <c r="AP59" s="56">
        <v>52.37869429721178</v>
      </c>
      <c r="AQ59" s="56">
        <v>2689.1981793559949</v>
      </c>
      <c r="AR59" s="56">
        <v>45368.269404385261</v>
      </c>
      <c r="AS59" s="35"/>
    </row>
    <row r="60" spans="1:47" s="26" customFormat="1" ht="15" customHeight="1" x14ac:dyDescent="0.2">
      <c r="A60" s="26" t="s">
        <v>485</v>
      </c>
      <c r="B60" s="48">
        <f>B68-SUM(B3:B57,B64,B59)</f>
        <v>-444.88574746956601</v>
      </c>
      <c r="C60" s="48">
        <f t="shared" ref="C60:AK60" si="2">C68-SUM(C3:C59,C64)</f>
        <v>-635.72016434376474</v>
      </c>
      <c r="D60" s="48">
        <f t="shared" si="2"/>
        <v>65.722665670609786</v>
      </c>
      <c r="E60" s="48">
        <f t="shared" si="2"/>
        <v>-165.19137050332256</v>
      </c>
      <c r="F60" s="48">
        <f t="shared" si="2"/>
        <v>-735.50201099553306</v>
      </c>
      <c r="G60" s="48">
        <f t="shared" si="2"/>
        <v>-596.12931193831719</v>
      </c>
      <c r="H60" s="48">
        <f t="shared" si="2"/>
        <v>-165.42074448058702</v>
      </c>
      <c r="I60" s="48">
        <f t="shared" si="2"/>
        <v>-659.82075663693286</v>
      </c>
      <c r="J60" s="48">
        <f t="shared" si="2"/>
        <v>659.53544133615833</v>
      </c>
      <c r="K60" s="48">
        <f t="shared" si="2"/>
        <v>-359.99660101916288</v>
      </c>
      <c r="L60" s="48">
        <f t="shared" si="2"/>
        <v>281.22888033540858</v>
      </c>
      <c r="M60" s="48">
        <f t="shared" si="2"/>
        <v>40.532225584830485</v>
      </c>
      <c r="N60" s="48">
        <f t="shared" si="2"/>
        <v>-109.19861250591202</v>
      </c>
      <c r="O60" s="48">
        <f t="shared" si="2"/>
        <v>-189.41077422571743</v>
      </c>
      <c r="P60" s="48">
        <f t="shared" si="2"/>
        <v>-30.273840486093832</v>
      </c>
      <c r="Q60" s="48">
        <f t="shared" si="2"/>
        <v>112.63288922872653</v>
      </c>
      <c r="R60" s="48">
        <f t="shared" si="2"/>
        <v>21.212891492444214</v>
      </c>
      <c r="S60" s="48">
        <f t="shared" si="2"/>
        <v>0</v>
      </c>
      <c r="T60" s="48">
        <f t="shared" si="2"/>
        <v>444.8857474696124</v>
      </c>
      <c r="U60" s="48">
        <f t="shared" si="2"/>
        <v>635.7201643428707</v>
      </c>
      <c r="V60" s="48">
        <f t="shared" si="2"/>
        <v>-65.722665670560673</v>
      </c>
      <c r="W60" s="48">
        <f t="shared" si="2"/>
        <v>165.19137050345307</v>
      </c>
      <c r="X60" s="48">
        <f t="shared" si="2"/>
        <v>735.50201099552214</v>
      </c>
      <c r="Y60" s="48">
        <f t="shared" si="2"/>
        <v>596.12931193754775</v>
      </c>
      <c r="Z60" s="48">
        <f t="shared" si="2"/>
        <v>165.42074448091444</v>
      </c>
      <c r="AA60" s="48">
        <f t="shared" si="2"/>
        <v>659.82075663539581</v>
      </c>
      <c r="AB60" s="48">
        <f t="shared" si="2"/>
        <v>-659.53544133773539</v>
      </c>
      <c r="AC60" s="48">
        <f t="shared" si="2"/>
        <v>359.99660101876361</v>
      </c>
      <c r="AD60" s="48">
        <f t="shared" si="2"/>
        <v>-281.22888033557683</v>
      </c>
      <c r="AE60" s="48">
        <f t="shared" si="2"/>
        <v>-40.532225584844127</v>
      </c>
      <c r="AF60" s="48">
        <f t="shared" si="2"/>
        <v>109.19861250626855</v>
      </c>
      <c r="AG60" s="48">
        <f t="shared" si="2"/>
        <v>189.41077422548551</v>
      </c>
      <c r="AH60" s="48">
        <f t="shared" si="2"/>
        <v>30.273840485839173</v>
      </c>
      <c r="AI60" s="48">
        <f t="shared" si="2"/>
        <v>-112.63288922864012</v>
      </c>
      <c r="AJ60" s="48">
        <f t="shared" si="2"/>
        <v>-21.212891492468771</v>
      </c>
      <c r="AK60" s="48">
        <f t="shared" si="2"/>
        <v>0</v>
      </c>
    </row>
    <row r="61" spans="1:47" s="26" customFormat="1" ht="15" customHeight="1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</row>
    <row r="62" spans="1:47" s="26" customFormat="1" ht="15" customHeight="1" x14ac:dyDescent="0.25">
      <c r="A62" s="57" t="s">
        <v>497</v>
      </c>
      <c r="B62" s="58">
        <f>SUM(B3:B38,B40:B57,B59,B60)</f>
        <v>3561.6336204344507</v>
      </c>
      <c r="C62" s="58">
        <f t="shared" ref="C62:AK62" si="3">SUM(C3:C38,C40:C57,C59,C60)</f>
        <v>961.17595216598966</v>
      </c>
      <c r="D62" s="58">
        <f t="shared" si="3"/>
        <v>423.59743633219</v>
      </c>
      <c r="E62" s="58">
        <f t="shared" si="3"/>
        <v>1146.2469264677104</v>
      </c>
      <c r="F62" s="58">
        <f t="shared" si="3"/>
        <v>14201.369169962361</v>
      </c>
      <c r="G62" s="58">
        <f t="shared" si="3"/>
        <v>4435.5990237326205</v>
      </c>
      <c r="H62" s="58">
        <f t="shared" si="3"/>
        <v>4642.2766782559293</v>
      </c>
      <c r="I62" s="58">
        <f t="shared" si="3"/>
        <v>5845.9354235464807</v>
      </c>
      <c r="J62" s="58">
        <f t="shared" si="3"/>
        <v>7240.3132221009109</v>
      </c>
      <c r="K62" s="58">
        <f t="shared" si="3"/>
        <v>1852.8528700224601</v>
      </c>
      <c r="L62" s="58">
        <f t="shared" si="3"/>
        <v>1300.4896505843403</v>
      </c>
      <c r="M62" s="58">
        <f t="shared" si="3"/>
        <v>1408.6106444043098</v>
      </c>
      <c r="N62" s="58">
        <f t="shared" si="3"/>
        <v>647.83667966221037</v>
      </c>
      <c r="O62" s="58">
        <f t="shared" si="3"/>
        <v>1616.9821982181206</v>
      </c>
      <c r="P62" s="58">
        <f t="shared" si="3"/>
        <v>8626.8580694571774</v>
      </c>
      <c r="Q62" s="58">
        <f t="shared" si="3"/>
        <v>2103.5490152955199</v>
      </c>
      <c r="R62" s="58">
        <f t="shared" si="3"/>
        <v>1340.27610880101</v>
      </c>
      <c r="S62" s="58">
        <f t="shared" si="3"/>
        <v>0</v>
      </c>
      <c r="T62" s="58">
        <f t="shared" si="3"/>
        <v>205709.36637956617</v>
      </c>
      <c r="U62" s="58">
        <f t="shared" si="3"/>
        <v>84954.824047833157</v>
      </c>
      <c r="V62" s="58">
        <f t="shared" si="3"/>
        <v>10191.402563667798</v>
      </c>
      <c r="W62" s="58">
        <f t="shared" si="3"/>
        <v>218482.75307353237</v>
      </c>
      <c r="X62" s="58">
        <f t="shared" si="3"/>
        <v>2713965.6308300379</v>
      </c>
      <c r="Y62" s="58">
        <f t="shared" si="3"/>
        <v>238822.40097626686</v>
      </c>
      <c r="Z62" s="58">
        <f t="shared" si="3"/>
        <v>319604.7233217443</v>
      </c>
      <c r="AA62" s="58">
        <f t="shared" si="3"/>
        <v>536628.0645764519</v>
      </c>
      <c r="AB62" s="58">
        <f t="shared" si="3"/>
        <v>357201.68677789747</v>
      </c>
      <c r="AC62" s="58">
        <f t="shared" si="3"/>
        <v>172103.14712997724</v>
      </c>
      <c r="AD62" s="58">
        <f t="shared" si="3"/>
        <v>202974.51034941548</v>
      </c>
      <c r="AE62" s="58">
        <f t="shared" si="3"/>
        <v>235038.38935559569</v>
      </c>
      <c r="AF62" s="58">
        <f t="shared" si="3"/>
        <v>55678.16332033815</v>
      </c>
      <c r="AG62" s="58">
        <f t="shared" si="3"/>
        <v>297510.01780178148</v>
      </c>
      <c r="AH62" s="58">
        <f t="shared" si="3"/>
        <v>379721.1419305426</v>
      </c>
      <c r="AI62" s="58">
        <f t="shared" si="3"/>
        <v>184806.45098470448</v>
      </c>
      <c r="AJ62" s="58">
        <f t="shared" si="3"/>
        <v>110358.72389119897</v>
      </c>
      <c r="AK62" s="58">
        <f t="shared" si="3"/>
        <v>0</v>
      </c>
      <c r="AL62"/>
      <c r="AM62"/>
      <c r="AN62"/>
      <c r="AO62"/>
      <c r="AP62"/>
      <c r="AQ62"/>
      <c r="AR62"/>
    </row>
    <row r="63" spans="1:47" ht="15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</row>
    <row r="64" spans="1:47" ht="15" customHeight="1" x14ac:dyDescent="0.25">
      <c r="A64" s="55" t="s">
        <v>482</v>
      </c>
      <c r="B64" s="56">
        <v>4389.4897824521495</v>
      </c>
      <c r="C64" s="56">
        <v>2068.6071168784501</v>
      </c>
      <c r="D64" s="56">
        <v>864.27974117815995</v>
      </c>
      <c r="E64" s="56">
        <v>1256.8195941775798</v>
      </c>
      <c r="F64" s="56">
        <v>4915.6098573920708</v>
      </c>
      <c r="G64" s="56">
        <v>4544.0600422856296</v>
      </c>
      <c r="H64" s="56">
        <v>3852.1173377612504</v>
      </c>
      <c r="I64" s="56">
        <v>10524.93867243949</v>
      </c>
      <c r="J64" s="56">
        <v>4477.1953308358998</v>
      </c>
      <c r="K64" s="56">
        <v>2372.2781260864399</v>
      </c>
      <c r="L64" s="56">
        <v>810.88577074281977</v>
      </c>
      <c r="M64" s="56">
        <v>2622.7096491492798</v>
      </c>
      <c r="N64" s="56">
        <v>8436.5599458633988</v>
      </c>
      <c r="O64" s="56">
        <v>3261.34227468673</v>
      </c>
      <c r="P64" s="56">
        <v>24687.477408937753</v>
      </c>
      <c r="Q64" s="56">
        <v>2936.3948157535706</v>
      </c>
      <c r="R64" s="56">
        <v>1395.5941395446503</v>
      </c>
      <c r="S64" s="56">
        <v>873</v>
      </c>
      <c r="T64" s="56">
        <v>201647.51021754832</v>
      </c>
      <c r="U64" s="56">
        <v>75023.392883122506</v>
      </c>
      <c r="V64" s="56">
        <v>26720.720258821635</v>
      </c>
      <c r="W64" s="56">
        <v>181560.18040582226</v>
      </c>
      <c r="X64" s="56">
        <v>758566.39014260843</v>
      </c>
      <c r="Y64" s="56">
        <v>186317.93995771543</v>
      </c>
      <c r="Z64" s="56">
        <v>244790.88266223809</v>
      </c>
      <c r="AA64" s="56">
        <v>812065.06132756197</v>
      </c>
      <c r="AB64" s="56">
        <v>279993.80466916552</v>
      </c>
      <c r="AC64" s="56">
        <v>155816.72187391401</v>
      </c>
      <c r="AD64" s="56">
        <v>218065.11422925736</v>
      </c>
      <c r="AE64" s="56">
        <v>457669.29035085073</v>
      </c>
      <c r="AF64" s="56">
        <v>611147.44005413633</v>
      </c>
      <c r="AG64" s="56">
        <v>505430.65772531339</v>
      </c>
      <c r="AH64" s="56">
        <v>1081403.5225910621</v>
      </c>
      <c r="AI64" s="56">
        <v>283310.60518424644</v>
      </c>
      <c r="AJ64" s="56">
        <v>118580.4058604553</v>
      </c>
      <c r="AK64" s="56">
        <v>74285</v>
      </c>
      <c r="AL64" s="35"/>
      <c r="AM64" s="35"/>
      <c r="AN64" s="35"/>
      <c r="AO64" s="35"/>
      <c r="AP64" s="35"/>
      <c r="AQ64" s="35"/>
      <c r="AR64" s="35"/>
      <c r="AS64" s="35"/>
    </row>
    <row r="65" spans="1:45" ht="15" customHeight="1" x14ac:dyDescent="0.2"/>
    <row r="66" spans="1:45" s="5" customFormat="1" ht="15" customHeight="1" x14ac:dyDescent="0.25">
      <c r="A66" s="57" t="s">
        <v>498</v>
      </c>
      <c r="B66" s="58">
        <v>424.32387483336595</v>
      </c>
      <c r="C66" s="58">
        <v>235.43229739244248</v>
      </c>
      <c r="D66" s="58">
        <v>150.63038324016867</v>
      </c>
      <c r="E66" s="58">
        <v>209.1301344533164</v>
      </c>
      <c r="F66" s="58">
        <v>1448.152619842135</v>
      </c>
      <c r="G66" s="58">
        <v>343.18232299420663</v>
      </c>
      <c r="H66" s="58">
        <v>1353.1225611571658</v>
      </c>
      <c r="I66" s="58">
        <v>5252.8711632895702</v>
      </c>
      <c r="J66" s="58">
        <v>1836.9158687249881</v>
      </c>
      <c r="K66" s="58">
        <v>534.50805659785772</v>
      </c>
      <c r="L66" s="58">
        <v>315.33063451144375</v>
      </c>
      <c r="M66" s="58">
        <v>953.11947204248816</v>
      </c>
      <c r="N66" s="58">
        <v>65.443377891081397</v>
      </c>
      <c r="O66" s="58">
        <v>1909.0494475705707</v>
      </c>
      <c r="P66" s="58">
        <v>24065.264082848586</v>
      </c>
      <c r="Q66" s="58">
        <v>2332.3256030812972</v>
      </c>
      <c r="R66" s="58">
        <v>809.12530015496202</v>
      </c>
      <c r="S66" s="58">
        <v>873</v>
      </c>
      <c r="T66" s="58">
        <v>32695.676125166636</v>
      </c>
      <c r="U66" s="58">
        <v>22261.567702607557</v>
      </c>
      <c r="V66" s="58">
        <v>2546.3696167598314</v>
      </c>
      <c r="W66" s="58">
        <v>28413.869865546683</v>
      </c>
      <c r="X66" s="58">
        <v>439751.84738015785</v>
      </c>
      <c r="Y66" s="58">
        <v>44371.817677005791</v>
      </c>
      <c r="Z66" s="58">
        <v>109002.87743884283</v>
      </c>
      <c r="AA66" s="58">
        <v>415584.12883671041</v>
      </c>
      <c r="AB66" s="58">
        <v>151919.08413127501</v>
      </c>
      <c r="AC66" s="58">
        <v>74007.491943402143</v>
      </c>
      <c r="AD66" s="58">
        <v>102380.66936548856</v>
      </c>
      <c r="AE66" s="58">
        <v>178823.88052795752</v>
      </c>
      <c r="AF66" s="58">
        <v>8715.5566221089193</v>
      </c>
      <c r="AG66" s="58">
        <v>276347.95055242942</v>
      </c>
      <c r="AH66" s="58">
        <v>966174.73591715144</v>
      </c>
      <c r="AI66" s="58">
        <v>186821.67439691871</v>
      </c>
      <c r="AJ66" s="58">
        <v>60464.874699845037</v>
      </c>
      <c r="AK66" s="58">
        <v>74285</v>
      </c>
      <c r="AL66" s="36"/>
      <c r="AM66" s="36"/>
      <c r="AN66" s="36"/>
      <c r="AO66" s="36"/>
      <c r="AP66" s="36"/>
      <c r="AQ66" s="36"/>
      <c r="AR66" s="36"/>
      <c r="AS66" s="36"/>
    </row>
    <row r="67" spans="1:45" ht="1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</row>
    <row r="68" spans="1:45" s="5" customFormat="1" ht="15" customHeight="1" x14ac:dyDescent="0.25">
      <c r="A68" s="55" t="s">
        <v>499</v>
      </c>
      <c r="B68" s="56">
        <v>7951.1234028865993</v>
      </c>
      <c r="C68" s="56">
        <v>3029.7830690444398</v>
      </c>
      <c r="D68" s="56">
        <v>1287.8771775103501</v>
      </c>
      <c r="E68" s="56">
        <v>2403.06652064529</v>
      </c>
      <c r="F68" s="56">
        <v>19116.979027354431</v>
      </c>
      <c r="G68" s="56">
        <v>8979.6590660182501</v>
      </c>
      <c r="H68" s="56">
        <v>8494.3940160171805</v>
      </c>
      <c r="I68" s="56">
        <v>16370.87409598597</v>
      </c>
      <c r="J68" s="56">
        <v>11717.50855293681</v>
      </c>
      <c r="K68" s="56">
        <v>4225.1309961089</v>
      </c>
      <c r="L68" s="56">
        <v>2111.37542132716</v>
      </c>
      <c r="M68" s="56">
        <v>4031.3202935535896</v>
      </c>
      <c r="N68" s="56">
        <v>9084.3966255256091</v>
      </c>
      <c r="O68" s="56">
        <v>4878.3244729048502</v>
      </c>
      <c r="P68" s="56">
        <v>33314.335478394933</v>
      </c>
      <c r="Q68" s="56">
        <v>5039.9438310490905</v>
      </c>
      <c r="R68" s="56">
        <v>2735.87024834566</v>
      </c>
      <c r="S68" s="56">
        <v>873</v>
      </c>
      <c r="T68" s="56">
        <v>407356.87659711449</v>
      </c>
      <c r="U68" s="56">
        <v>159978.21693095568</v>
      </c>
      <c r="V68" s="56">
        <v>36912.122822489429</v>
      </c>
      <c r="W68" s="56">
        <v>400042.93347935466</v>
      </c>
      <c r="X68" s="56">
        <v>3472532.0209726463</v>
      </c>
      <c r="Y68" s="56">
        <v>425140.34093398228</v>
      </c>
      <c r="Z68" s="56">
        <v>564395.60598398244</v>
      </c>
      <c r="AA68" s="56">
        <v>1348693.1259040139</v>
      </c>
      <c r="AB68" s="56">
        <v>637195.49144706305</v>
      </c>
      <c r="AC68" s="56">
        <v>327919.86900389125</v>
      </c>
      <c r="AD68" s="56">
        <v>421039.62457867281</v>
      </c>
      <c r="AE68" s="56">
        <v>692707.67970644636</v>
      </c>
      <c r="AF68" s="56">
        <v>666825.60337447445</v>
      </c>
      <c r="AG68" s="56">
        <v>802940.67552709486</v>
      </c>
      <c r="AH68" s="56">
        <v>1461124.6645216048</v>
      </c>
      <c r="AI68" s="56">
        <v>468117.05616895092</v>
      </c>
      <c r="AJ68" s="56">
        <v>228939.12975165428</v>
      </c>
      <c r="AK68" s="56">
        <v>74285</v>
      </c>
      <c r="AL68" s="56">
        <v>123861.0723969411</v>
      </c>
      <c r="AM68" s="56">
        <v>4689717.9276030585</v>
      </c>
      <c r="AN68" s="56">
        <v>14250.968871536363</v>
      </c>
      <c r="AO68" s="56">
        <v>1132305.0311284638</v>
      </c>
      <c r="AP68" s="56">
        <v>28211.158937603519</v>
      </c>
      <c r="AQ68" s="56">
        <v>1448401.8410623963</v>
      </c>
      <c r="AR68" s="56">
        <v>1043561</v>
      </c>
      <c r="AS68" s="36"/>
    </row>
    <row r="69" spans="1:45" ht="15" customHeight="1" x14ac:dyDescent="0.2"/>
    <row r="70" spans="1:45" ht="15" customHeight="1" x14ac:dyDescent="0.25">
      <c r="A70" s="57" t="s">
        <v>500</v>
      </c>
      <c r="B70" s="59">
        <f t="shared" ref="B70:AK70" si="4">SUM(B40:B57,B59,B64,B60)</f>
        <v>4709.8098442310329</v>
      </c>
      <c r="C70" s="59">
        <f t="shared" si="4"/>
        <v>1704.4476399209821</v>
      </c>
      <c r="D70" s="59">
        <f t="shared" si="4"/>
        <v>987.33492098176168</v>
      </c>
      <c r="E70" s="59">
        <f t="shared" si="4"/>
        <v>1312.2690853065756</v>
      </c>
      <c r="F70" s="59">
        <f t="shared" si="4"/>
        <v>6839.9408680562992</v>
      </c>
      <c r="G70" s="59">
        <f t="shared" si="4"/>
        <v>4790.6425094260085</v>
      </c>
      <c r="H70" s="59">
        <f t="shared" si="4"/>
        <v>4515.1083229237574</v>
      </c>
      <c r="I70" s="59">
        <f t="shared" si="4"/>
        <v>10769.026361173812</v>
      </c>
      <c r="J70" s="59">
        <f t="shared" si="4"/>
        <v>6219.971044548307</v>
      </c>
      <c r="K70" s="59">
        <f t="shared" si="4"/>
        <v>2458.2105124109021</v>
      </c>
      <c r="L70" s="59">
        <f t="shared" si="4"/>
        <v>1244.5960651616588</v>
      </c>
      <c r="M70" s="59">
        <f t="shared" si="4"/>
        <v>2861.5707962209258</v>
      </c>
      <c r="N70" s="59">
        <f t="shared" si="4"/>
        <v>8444.4942459091944</v>
      </c>
      <c r="O70" s="59">
        <f t="shared" si="4"/>
        <v>3326.0878801111157</v>
      </c>
      <c r="P70" s="59">
        <f t="shared" si="4"/>
        <v>25943.733709450076</v>
      </c>
      <c r="Q70" s="59">
        <f t="shared" si="4"/>
        <v>3331.0755061391619</v>
      </c>
      <c r="R70" s="59">
        <f t="shared" si="4"/>
        <v>1610.5416206063855</v>
      </c>
      <c r="S70" s="59">
        <f t="shared" si="4"/>
        <v>873</v>
      </c>
      <c r="T70" s="59">
        <f t="shared" si="4"/>
        <v>245213.21420446842</v>
      </c>
      <c r="U70" s="59">
        <f t="shared" si="4"/>
        <v>91220.528892517177</v>
      </c>
      <c r="V70" s="59">
        <f t="shared" si="4"/>
        <v>28379.159489092213</v>
      </c>
      <c r="W70" s="59">
        <f t="shared" si="4"/>
        <v>221261.52409241442</v>
      </c>
      <c r="X70" s="59">
        <f t="shared" si="4"/>
        <v>1283612.6989533785</v>
      </c>
      <c r="Y70" s="59">
        <f t="shared" si="4"/>
        <v>228058.38540288378</v>
      </c>
      <c r="Z70" s="59">
        <f t="shared" si="4"/>
        <v>305029.23428410891</v>
      </c>
      <c r="AA70" s="59">
        <f t="shared" si="4"/>
        <v>891567.19703087956</v>
      </c>
      <c r="AB70" s="59">
        <f t="shared" si="4"/>
        <v>343036.01042007341</v>
      </c>
      <c r="AC70" s="59">
        <f t="shared" si="4"/>
        <v>193356.13611888728</v>
      </c>
      <c r="AD70" s="59">
        <f t="shared" si="4"/>
        <v>249475.61765884326</v>
      </c>
      <c r="AE70" s="59">
        <f t="shared" si="4"/>
        <v>492597.72890915169</v>
      </c>
      <c r="AF70" s="59">
        <f t="shared" si="4"/>
        <v>620165.3359728175</v>
      </c>
      <c r="AG70" s="59">
        <f t="shared" si="4"/>
        <v>549723.76145980612</v>
      </c>
      <c r="AH70" s="59">
        <f t="shared" si="4"/>
        <v>1140537.5771896241</v>
      </c>
      <c r="AI70" s="59">
        <f t="shared" si="4"/>
        <v>310865.5475038889</v>
      </c>
      <c r="AJ70" s="59">
        <f t="shared" si="4"/>
        <v>135764.88622965571</v>
      </c>
      <c r="AK70" s="59">
        <f t="shared" si="4"/>
        <v>74285</v>
      </c>
    </row>
    <row r="71" spans="1:45" ht="15" customHeight="1" x14ac:dyDescent="0.2"/>
    <row r="72" spans="1:45" s="5" customFormat="1" ht="15" customHeight="1" x14ac:dyDescent="0.25">
      <c r="A72" s="60" t="s">
        <v>501</v>
      </c>
      <c r="B72" s="56">
        <v>219384.90371032312</v>
      </c>
      <c r="C72" s="56">
        <v>187526.44794736028</v>
      </c>
      <c r="D72" s="56">
        <v>87012.004232640276</v>
      </c>
      <c r="E72" s="56">
        <v>8464.3402377350612</v>
      </c>
      <c r="F72" s="56">
        <v>111796.91445102793</v>
      </c>
      <c r="G72" s="56">
        <v>9681.4761277509424</v>
      </c>
      <c r="H72" s="56">
        <v>232760.0056411915</v>
      </c>
      <c r="I72" s="56">
        <v>521608.94213553914</v>
      </c>
      <c r="J72" s="56">
        <v>111312.59023706717</v>
      </c>
      <c r="K72" s="56">
        <v>143055.68863688191</v>
      </c>
      <c r="L72" s="56">
        <v>12394.522974496291</v>
      </c>
      <c r="M72" s="56">
        <v>16582.139509334884</v>
      </c>
      <c r="N72" s="56">
        <v>5707.8352113916853</v>
      </c>
      <c r="O72" s="56">
        <v>121892.26797958354</v>
      </c>
      <c r="P72" s="56">
        <v>265146.46284828475</v>
      </c>
      <c r="Q72" s="56">
        <v>265838.53083251131</v>
      </c>
      <c r="R72" s="56">
        <v>125776.00641043918</v>
      </c>
      <c r="S72" s="56">
        <v>154378.06847215386</v>
      </c>
      <c r="T72" s="56">
        <v>6290648.0962896748</v>
      </c>
      <c r="U72" s="56">
        <v>5643062.5520526394</v>
      </c>
      <c r="V72" s="56">
        <v>760253.99576735985</v>
      </c>
      <c r="W72" s="56">
        <v>210914.65976226496</v>
      </c>
      <c r="X72" s="56">
        <v>10883242.085548969</v>
      </c>
      <c r="Y72" s="56">
        <v>738201.52387224906</v>
      </c>
      <c r="Z72" s="56">
        <v>7512629.9943588087</v>
      </c>
      <c r="AA72" s="56">
        <v>18437413.057864461</v>
      </c>
      <c r="AB72" s="56">
        <v>5178036.4097629329</v>
      </c>
      <c r="AC72" s="56">
        <v>6186622.3113631187</v>
      </c>
      <c r="AD72" s="56">
        <v>1382200.477025504</v>
      </c>
      <c r="AE72" s="56">
        <v>1389649.8604906653</v>
      </c>
      <c r="AF72" s="56">
        <v>473632.16478860832</v>
      </c>
      <c r="AG72" s="56">
        <v>8576154.7320204191</v>
      </c>
      <c r="AH72" s="56">
        <v>11110823.537151719</v>
      </c>
      <c r="AI72" s="56">
        <v>6212567.4691674877</v>
      </c>
      <c r="AJ72" s="56">
        <v>5719895.9935895596</v>
      </c>
      <c r="AK72" s="56">
        <v>6689490.9315278465</v>
      </c>
    </row>
  </sheetData>
  <mergeCells count="44"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K1:AK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R1:AR2"/>
    <mergeCell ref="AS1:AS2"/>
    <mergeCell ref="AL1:AL2"/>
    <mergeCell ref="AM1:AM2"/>
    <mergeCell ref="AN1:AN2"/>
    <mergeCell ref="AO1:AO2"/>
    <mergeCell ref="AP1:AP2"/>
    <mergeCell ref="AQ1:AQ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MENU</vt:lpstr>
      <vt:lpstr>Recursos</vt:lpstr>
      <vt:lpstr>Usos</vt:lpstr>
      <vt:lpstr>VA</vt:lpstr>
      <vt:lpstr>MgC</vt:lpstr>
      <vt:lpstr>MgT</vt:lpstr>
      <vt:lpstr>IPI</vt:lpstr>
      <vt:lpstr>ICMS</vt:lpstr>
      <vt:lpstr>OIIL</vt:lpstr>
      <vt:lpstr>IIMP</vt:lpstr>
      <vt:lpstr>IMP</vt:lpstr>
      <vt:lpstr>MIP_Br_2019</vt:lpstr>
      <vt:lpstr>MIP_MA</vt:lpstr>
      <vt:lpstr>Recursos!Area_de_impressao</vt:lpstr>
      <vt:lpstr>VA!Area_de_impressao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Kádila Moraes</cp:lastModifiedBy>
  <cp:lastPrinted>2022-05-31T15:02:31Z</cp:lastPrinted>
  <dcterms:created xsi:type="dcterms:W3CDTF">1997-11-17T12:35:57Z</dcterms:created>
  <dcterms:modified xsi:type="dcterms:W3CDTF">2025-03-25T18:07:03Z</dcterms:modified>
</cp:coreProperties>
</file>